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25.4\25.41\25.41.2\25.41.22\8_Vergabe@work\Ausschreibungsunterlagen 2027\02-2027\25-2026-00363 KIZ 129_in Bearbeitung_TS\"/>
    </mc:Choice>
  </mc:AlternateContent>
  <xr:revisionPtr revIDLastSave="0" documentId="13_ncr:1_{5886880D-7F78-4A83-910B-2705AE2527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ozialversichungspfl. Besch." sheetId="1" r:id="rId1"/>
    <sheet name="Midi Beschäftigte" sheetId="3" r:id="rId2"/>
    <sheet name="Geringfügig Beschäftigte" sheetId="2" r:id="rId3"/>
  </sheets>
  <definedNames>
    <definedName name="_xlnm.Print_Area" localSheetId="2">'Geringfügig Beschäftigte'!$A$1:$I$70</definedName>
    <definedName name="_xlnm.Print_Area" localSheetId="1">'Midi Beschäftigte'!$A$1:$I$72</definedName>
    <definedName name="_xlnm.Print_Area" localSheetId="0">'Sozialversichungspfl. Besch.'!$A$1:$I$71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8" i="1" l="1"/>
  <c r="K68" i="3"/>
  <c r="K68" i="2"/>
  <c r="F44" i="2" l="1"/>
  <c r="H11" i="1" l="1"/>
  <c r="F27" i="2" l="1"/>
  <c r="F55" i="2" l="1"/>
  <c r="F57" i="3"/>
  <c r="F18" i="1"/>
  <c r="A42" i="2" l="1"/>
  <c r="H42" i="2" l="1"/>
  <c r="H25" i="2" l="1"/>
  <c r="H26" i="2"/>
  <c r="A44" i="3"/>
  <c r="A29" i="3"/>
  <c r="A28" i="3"/>
  <c r="A27" i="3"/>
  <c r="A26" i="3"/>
  <c r="A25" i="3"/>
  <c r="A23" i="3"/>
  <c r="A19" i="3"/>
  <c r="A18" i="3"/>
  <c r="A17" i="3"/>
  <c r="A15" i="3"/>
  <c r="A38" i="2" l="1"/>
  <c r="A21" i="2"/>
  <c r="H42" i="1"/>
  <c r="H38" i="1"/>
  <c r="H21" i="1"/>
  <c r="A17" i="2"/>
  <c r="A16" i="2"/>
  <c r="A15" i="2"/>
  <c r="A13" i="2"/>
  <c r="H17" i="1"/>
  <c r="H15" i="1"/>
  <c r="H13" i="1"/>
  <c r="A13" i="3"/>
  <c r="A11" i="3"/>
  <c r="A11" i="2"/>
  <c r="H9" i="1"/>
  <c r="A9" i="2"/>
  <c r="A12" i="3"/>
  <c r="A62" i="3"/>
  <c r="A56" i="3"/>
  <c r="A55" i="3"/>
  <c r="A54" i="3"/>
  <c r="A53" i="3"/>
  <c r="A52" i="3"/>
  <c r="A51" i="3"/>
  <c r="A50" i="3"/>
  <c r="A49" i="3"/>
  <c r="F46" i="3"/>
  <c r="A45" i="3"/>
  <c r="A43" i="3"/>
  <c r="A42" i="3"/>
  <c r="A41" i="3"/>
  <c r="A39" i="3"/>
  <c r="A38" i="3"/>
  <c r="F35" i="3"/>
  <c r="A34" i="3"/>
  <c r="A33" i="3"/>
  <c r="A32" i="3"/>
  <c r="A31" i="3"/>
  <c r="F30" i="3"/>
  <c r="A24" i="3"/>
  <c r="A22" i="3"/>
  <c r="A21" i="3"/>
  <c r="F20" i="3"/>
  <c r="A16" i="3"/>
  <c r="A14" i="3"/>
  <c r="A10" i="3"/>
  <c r="A9" i="3"/>
  <c r="E2" i="3"/>
  <c r="A2" i="3"/>
  <c r="H44" i="3" l="1"/>
  <c r="H40" i="3"/>
  <c r="F60" i="3"/>
  <c r="F66" i="3" s="1"/>
  <c r="H23" i="3"/>
  <c r="H17" i="3"/>
  <c r="H18" i="3"/>
  <c r="H15" i="3"/>
  <c r="H11" i="3"/>
  <c r="H13" i="3"/>
  <c r="H14" i="3"/>
  <c r="H16" i="3"/>
  <c r="H32" i="3"/>
  <c r="H38" i="3"/>
  <c r="H43" i="3"/>
  <c r="H50" i="3"/>
  <c r="H54" i="3"/>
  <c r="H10" i="3"/>
  <c r="H19" i="3"/>
  <c r="H33" i="3"/>
  <c r="H39" i="3"/>
  <c r="H45" i="3"/>
  <c r="H51" i="3"/>
  <c r="H55" i="3"/>
  <c r="H62" i="3"/>
  <c r="H27" i="3"/>
  <c r="H29" i="3"/>
  <c r="H24" i="3"/>
  <c r="H63" i="3"/>
  <c r="H12" i="3"/>
  <c r="H34" i="3"/>
  <c r="H41" i="3"/>
  <c r="H52" i="3"/>
  <c r="H56" i="3"/>
  <c r="H25" i="3"/>
  <c r="H42" i="3"/>
  <c r="H49" i="3"/>
  <c r="H53" i="3"/>
  <c r="H22" i="3"/>
  <c r="H26" i="3"/>
  <c r="H28" i="3"/>
  <c r="H66" i="3" l="1"/>
  <c r="H30" i="3"/>
  <c r="H57" i="3"/>
  <c r="H46" i="3"/>
  <c r="H20" i="3"/>
  <c r="H67" i="3" l="1"/>
  <c r="F67" i="3"/>
  <c r="H35" i="3"/>
  <c r="H60" i="3" s="1"/>
  <c r="F28" i="1"/>
  <c r="H61" i="1" l="1"/>
  <c r="H60" i="1"/>
  <c r="A60" i="2"/>
  <c r="A54" i="2"/>
  <c r="A53" i="2"/>
  <c r="A52" i="2"/>
  <c r="A51" i="2"/>
  <c r="A50" i="2"/>
  <c r="A49" i="2"/>
  <c r="A48" i="2"/>
  <c r="A47" i="2"/>
  <c r="A43" i="2"/>
  <c r="A41" i="2"/>
  <c r="A40" i="2"/>
  <c r="A39" i="2"/>
  <c r="A37" i="2"/>
  <c r="A36" i="2"/>
  <c r="A32" i="2"/>
  <c r="A31" i="2"/>
  <c r="A30" i="2"/>
  <c r="A29" i="2"/>
  <c r="A24" i="2"/>
  <c r="A23" i="2"/>
  <c r="A22" i="2"/>
  <c r="A20" i="2"/>
  <c r="A19" i="2"/>
  <c r="A14" i="2"/>
  <c r="A12" i="2"/>
  <c r="A10" i="2"/>
  <c r="A8" i="2"/>
  <c r="A7" i="2"/>
  <c r="H27" i="1"/>
  <c r="F33" i="2" l="1"/>
  <c r="F18" i="2"/>
  <c r="F58" i="2" l="1"/>
  <c r="F64" i="2" s="1"/>
  <c r="F33" i="1"/>
  <c r="H22" i="1" l="1"/>
  <c r="H38" i="2" l="1"/>
  <c r="H13" i="2" l="1"/>
  <c r="H15" i="2"/>
  <c r="H16" i="2"/>
  <c r="H11" i="2"/>
  <c r="H9" i="2"/>
  <c r="H64" i="2"/>
  <c r="H54" i="2"/>
  <c r="H60" i="2"/>
  <c r="H23" i="2"/>
  <c r="H17" i="2" l="1"/>
  <c r="H10" i="2"/>
  <c r="H32" i="2"/>
  <c r="H39" i="2"/>
  <c r="H47" i="2"/>
  <c r="H48" i="2"/>
  <c r="H52" i="2"/>
  <c r="H40" i="2" l="1"/>
  <c r="H20" i="2"/>
  <c r="H24" i="2"/>
  <c r="H12" i="2"/>
  <c r="H51" i="2"/>
  <c r="H36" i="2"/>
  <c r="H41" i="2"/>
  <c r="H30" i="2"/>
  <c r="H21" i="2"/>
  <c r="H14" i="2"/>
  <c r="H53" i="2"/>
  <c r="H50" i="2"/>
  <c r="H37" i="2"/>
  <c r="H43" i="2"/>
  <c r="H31" i="2"/>
  <c r="H22" i="2"/>
  <c r="H8" i="2"/>
  <c r="H27" i="2" l="1"/>
  <c r="H54" i="1"/>
  <c r="H53" i="1"/>
  <c r="H52" i="1"/>
  <c r="H51" i="1"/>
  <c r="H50" i="1"/>
  <c r="H49" i="1"/>
  <c r="H48" i="1"/>
  <c r="H47" i="1"/>
  <c r="H43" i="1"/>
  <c r="H41" i="1"/>
  <c r="H40" i="1"/>
  <c r="H39" i="1"/>
  <c r="H37" i="1"/>
  <c r="H36" i="1"/>
  <c r="H32" i="1"/>
  <c r="H31" i="1"/>
  <c r="H30" i="1"/>
  <c r="H16" i="1"/>
  <c r="H26" i="1"/>
  <c r="H25" i="1"/>
  <c r="H24" i="1"/>
  <c r="H23" i="1"/>
  <c r="H20" i="1"/>
  <c r="H10" i="1"/>
  <c r="H12" i="1"/>
  <c r="H14" i="1"/>
  <c r="H8" i="1"/>
  <c r="H61" i="2"/>
  <c r="H49" i="2"/>
  <c r="H55" i="2" s="1"/>
  <c r="H18" i="1" l="1"/>
  <c r="H28" i="1"/>
  <c r="H55" i="1"/>
  <c r="H44" i="1"/>
  <c r="H33" i="1" l="1"/>
  <c r="H58" i="1" s="1"/>
  <c r="H18" i="2"/>
  <c r="H44" i="2"/>
  <c r="H33" i="2" l="1"/>
  <c r="H58" i="2" s="1"/>
  <c r="A2" i="2"/>
  <c r="E2" i="2" l="1"/>
  <c r="F44" i="1" l="1"/>
  <c r="F55" i="1"/>
  <c r="F58" i="1" l="1"/>
  <c r="F64" i="1" l="1"/>
  <c r="H64" i="1"/>
  <c r="H65" i="2"/>
  <c r="F65" i="2" l="1"/>
  <c r="H65" i="1"/>
  <c r="F65" i="1"/>
  <c r="H68" i="2" l="1"/>
  <c r="H70" i="3"/>
  <c r="H69" i="1"/>
</calcChain>
</file>

<file path=xl/sharedStrings.xml><?xml version="1.0" encoding="utf-8"?>
<sst xmlns="http://schemas.openxmlformats.org/spreadsheetml/2006/main" count="116" uniqueCount="78">
  <si>
    <t>2. Lohngebundene Kosten</t>
  </si>
  <si>
    <t>Zwischensumme Soziallöhne</t>
  </si>
  <si>
    <t>2.2 a i) Rentenversicherung</t>
  </si>
  <si>
    <t>2.2 d i) Pflegeversicherung</t>
  </si>
  <si>
    <t>3. Sonstige auftragsbezogene Kosten</t>
  </si>
  <si>
    <t>Zwischensumme Sozialversicherung</t>
  </si>
  <si>
    <t>4. Unternehmensbezogene Kosten</t>
  </si>
  <si>
    <t>5. Selbstkosten (Summe 1-4)</t>
  </si>
  <si>
    <t>6. Gewinn und Steuern</t>
  </si>
  <si>
    <t>Kalkulationszuschlag (Unternehmenszuschlag auf Fertigungslohn)</t>
  </si>
  <si>
    <t>Stundenverrechnungssatz</t>
  </si>
  <si>
    <t>Anteil sozialversicherungspflichtiger Beschäftigte:</t>
  </si>
  <si>
    <t>Anteil Geringfügig Beschäftigte an produktiven Stunden:</t>
  </si>
  <si>
    <t>Bieter:</t>
  </si>
  <si>
    <t>Datum:</t>
  </si>
  <si>
    <t>Zwischensumme Unternehmensbezogene Kosten</t>
  </si>
  <si>
    <t>Zwischensumme Lohngebundene Kosten</t>
  </si>
  <si>
    <t>Zwischensumme So. Auftragsbezogene Kosten</t>
  </si>
  <si>
    <t>Dieses Kalkulationsdatenblatt ist zwingend mit dem Angebot abzugeben!</t>
  </si>
  <si>
    <t>1. Fertigungslohn pro Stunde Mindestlohn</t>
  </si>
  <si>
    <t>2.2 c i) Arbeitslosenversicherung</t>
  </si>
  <si>
    <t>2.2 e i) Umlage U2 Krankenversicherung Mutterschaft</t>
  </si>
  <si>
    <t>2.2 g i) Gesetzliche Unfallversicherung</t>
  </si>
  <si>
    <t>2.1 d) Gesetzliche Lohnfortzahlung im Krankheitsfall</t>
  </si>
  <si>
    <t>2.1 Lohnfolgekosten (Soziallöhne)</t>
  </si>
  <si>
    <t>2.2 Sozialversicherung Arbeitgeberanteil</t>
  </si>
  <si>
    <t>2.3) Zusätzliche auftragsbezogene, Lohngebundene  Kosten</t>
  </si>
  <si>
    <t>2.1 b) Zusätzliches Urlaubsgeld</t>
  </si>
  <si>
    <t>2.1 c) Gesetzliche Feiertage</t>
  </si>
  <si>
    <t>2.3 Betriebshaftpflichtversicherung</t>
  </si>
  <si>
    <t xml:space="preserve">2.4 Aufsichtslohn Vorarbeiter inkl. soziale Folgekosten </t>
  </si>
  <si>
    <t xml:space="preserve">Summe  Zusätzliche auftragsbezogene, Lohngebundene Kosten  </t>
  </si>
  <si>
    <t>4.1 Technische Angestellte incl. Lohnfolgekosten</t>
  </si>
  <si>
    <t>4.2. Kaufmännische Angestelle, incl. Lohnfolgekosten</t>
  </si>
  <si>
    <t>4.3 Fuhrparkkosten</t>
  </si>
  <si>
    <t>4.4  Verwaltungskosten (Miete, Telefon usw.)</t>
  </si>
  <si>
    <t>4.5 Schwerbehindertenabgabe</t>
  </si>
  <si>
    <t>4.6 Betriebsratskosten</t>
  </si>
  <si>
    <t>4.7 sonstige Kosten (Verbandsbeiträge, Zertifizierungen)</t>
  </si>
  <si>
    <t>4.8 Vorfinanzierung Sozialversicherungsbeiträge</t>
  </si>
  <si>
    <t>5.1 Gewerbesteuer</t>
  </si>
  <si>
    <t>Stundenverrechnungssatz Gebäudereinigung Sozialversicherungspflichtig Beschäftigte</t>
  </si>
  <si>
    <t>Stundenverrechnungssatz Gebäudereinigung  Geringfügig Beschäftigte</t>
  </si>
  <si>
    <t>2.1 ab) Sozialversicherung Urlaub</t>
  </si>
  <si>
    <t>2.1 a) Urlaub</t>
  </si>
  <si>
    <t>2.1 bb) Sozialversicherung auf zusätzl. Urlaubsgeld</t>
  </si>
  <si>
    <t>2.1 cc) Sozialversicherung auf Feiertage</t>
  </si>
  <si>
    <t>2.1 e) Tarifliche Ausfallzeiten</t>
  </si>
  <si>
    <t>2.1.ee) Sozialversicherung auf Ausfallzeiten</t>
  </si>
  <si>
    <t>2.1 dd) Sozialversicherung auf Lohnfortzahlung</t>
  </si>
  <si>
    <t>2.2 b i Krankenversicherung</t>
  </si>
  <si>
    <t>2.2 b ii) Zusatzbeitrag Krankenversicherung (Durchschnitt)</t>
  </si>
  <si>
    <t>2.2 f i) Insolvenzgeldumlage</t>
  </si>
  <si>
    <t>3.1 a) Objektleiter inkl. soziale Folgekosten</t>
  </si>
  <si>
    <t>3.2) Fahrtkostenzuschuss</t>
  </si>
  <si>
    <t>3.3 Reinigungsmittel,  Kleinmaterial</t>
  </si>
  <si>
    <t>3.4  Sondereinzelkosten Mopwäsche</t>
  </si>
  <si>
    <t>3.5 Maschinen und Geräte (AFA, Wartung, Betriebskosten)</t>
  </si>
  <si>
    <t>3.6 Kosten Schulung /Einarbeitung</t>
  </si>
  <si>
    <t>3.7 Qualitätssicherung / - managment</t>
  </si>
  <si>
    <t>2.5 Sonstige Personalkosten (Arbeitskleidung etc.)</t>
  </si>
  <si>
    <t>3.1 b) Betriebsleiter inkl. soziale Folgekosten</t>
  </si>
  <si>
    <t>Stundenverrechnungssatz Gebäudereinigung  Midi Beschäftigte</t>
  </si>
  <si>
    <t>Anteil Midi Beschäftigte an produktiven Stunden:</t>
  </si>
  <si>
    <t>Durchschnittliche tägliche Arbeitszeit Midijob (Gleitzone)</t>
  </si>
  <si>
    <t>2.2 h i) Einheitliche Pauschalsteuer</t>
  </si>
  <si>
    <t>2.2 h ii) Einheitliche Pauschalsteuer auf Soziallohn</t>
  </si>
  <si>
    <t>3.2 Fahrtkosten</t>
  </si>
  <si>
    <t>Resultierender Stundenverrechnungssatz</t>
  </si>
  <si>
    <t xml:space="preserve">Dieser resultierender Stundenverrechnungssatz ist im Leistungsverzeichnis unter "Fragebogen 1: Mittellohn" einzutragen </t>
  </si>
  <si>
    <t xml:space="preserve"> Sozialversicherungspflichtigte Beschäftigte, Midi Beschäftigte und Geringfügig Beschäftigte (Mischsatz)</t>
  </si>
  <si>
    <t>Sozialversicherungspflichtigte Beschäftigte, Midi Beschäftigte und Geringfügig Beschäftigte (Mischsatz)</t>
  </si>
  <si>
    <t>Resultierender Stundenverrechnungssatz Sozialversicherungspflichtigte Beschäftigte,</t>
  </si>
  <si>
    <t xml:space="preserve">Midi Beschäftigte und Geringfügig Beschäftigte (Mischsatz)   </t>
  </si>
  <si>
    <t>Prüfung Summe 100%</t>
  </si>
  <si>
    <t>Stand 10_23</t>
  </si>
  <si>
    <t>Ausschreibung: 25-2026-00363</t>
  </si>
  <si>
    <t>KIZ  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</si>
</sst>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0.00\ &quot;h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0.5"/>
      <color theme="1" tint="0.34998626667073579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.5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0.5"/>
      <name val="Calibri"/>
      <family val="2"/>
      <scheme val="minor"/>
    </font>
    <font>
      <b/>
      <i/>
      <sz val="10.5"/>
      <color theme="0"/>
      <name val="Calibri"/>
      <family val="2"/>
      <scheme val="minor"/>
    </font>
    <font>
      <sz val="10.5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</cellStyleXfs>
  <cellXfs count="122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/>
    <xf numFmtId="0" fontId="4" fillId="2" borderId="0" xfId="0" applyFont="1" applyFill="1"/>
    <xf numFmtId="0" fontId="4" fillId="0" borderId="0" xfId="0" applyFont="1" applyAlignment="1"/>
    <xf numFmtId="0" fontId="3" fillId="0" borderId="0" xfId="0" applyFont="1" applyFill="1" applyBorder="1" applyAlignment="1"/>
    <xf numFmtId="0" fontId="5" fillId="0" borderId="0" xfId="0" applyFont="1" applyAlignment="1"/>
    <xf numFmtId="0" fontId="3" fillId="0" borderId="0" xfId="0" applyFont="1" applyAlignment="1"/>
    <xf numFmtId="0" fontId="5" fillId="0" borderId="0" xfId="0" applyFont="1" applyFill="1" applyBorder="1" applyAlignment="1"/>
    <xf numFmtId="10" fontId="4" fillId="0" borderId="0" xfId="0" applyNumberFormat="1" applyFont="1" applyBorder="1" applyAlignment="1"/>
    <xf numFmtId="0" fontId="4" fillId="0" borderId="0" xfId="0" applyFont="1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0" xfId="0" applyFont="1" applyBorder="1" applyAlignment="1"/>
    <xf numFmtId="0" fontId="3" fillId="0" borderId="2" xfId="0" applyFont="1" applyBorder="1" applyAlignment="1"/>
    <xf numFmtId="0" fontId="4" fillId="0" borderId="5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/>
    <xf numFmtId="0" fontId="0" fillId="0" borderId="0" xfId="0" applyAlignment="1" applyProtection="1">
      <alignment horizontal="left"/>
      <protection locked="0"/>
    </xf>
    <xf numFmtId="10" fontId="3" fillId="4" borderId="11" xfId="2" applyNumberFormat="1" applyFont="1" applyFill="1" applyBorder="1" applyAlignment="1" applyProtection="1">
      <protection locked="0"/>
    </xf>
    <xf numFmtId="0" fontId="1" fillId="0" borderId="5" xfId="0" applyFont="1" applyBorder="1" applyAlignment="1"/>
    <xf numFmtId="0" fontId="4" fillId="0" borderId="0" xfId="0" applyFont="1"/>
    <xf numFmtId="0" fontId="4" fillId="0" borderId="0" xfId="0" applyFont="1"/>
    <xf numFmtId="166" fontId="11" fillId="3" borderId="6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/>
    <xf numFmtId="0" fontId="3" fillId="4" borderId="5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12" fillId="0" borderId="0" xfId="0" applyFont="1"/>
    <xf numFmtId="0" fontId="4" fillId="4" borderId="0" xfId="0" applyFont="1" applyFill="1"/>
    <xf numFmtId="0" fontId="4" fillId="4" borderId="9" xfId="0" applyFont="1" applyFill="1" applyBorder="1"/>
    <xf numFmtId="10" fontId="3" fillId="4" borderId="6" xfId="2" applyNumberFormat="1" applyFont="1" applyFill="1" applyBorder="1" applyAlignment="1" applyProtection="1">
      <alignment horizontal="center"/>
      <protection locked="0"/>
    </xf>
    <xf numFmtId="0" fontId="13" fillId="0" borderId="0" xfId="0" applyFont="1"/>
    <xf numFmtId="0" fontId="0" fillId="0" borderId="0" xfId="0" applyProtection="1"/>
    <xf numFmtId="0" fontId="14" fillId="6" borderId="0" xfId="0" applyFont="1" applyFill="1"/>
    <xf numFmtId="0" fontId="15" fillId="4" borderId="0" xfId="0" applyFont="1" applyFill="1"/>
    <xf numFmtId="0" fontId="16" fillId="4" borderId="0" xfId="0" applyFont="1" applyFill="1"/>
    <xf numFmtId="0" fontId="16" fillId="4" borderId="9" xfId="0" applyFont="1" applyFill="1" applyBorder="1"/>
    <xf numFmtId="0" fontId="4" fillId="0" borderId="0" xfId="0" applyFont="1" applyAlignment="1">
      <alignment horizontal="left"/>
    </xf>
    <xf numFmtId="10" fontId="4" fillId="0" borderId="2" xfId="0" applyNumberFormat="1" applyFont="1" applyBorder="1" applyAlignment="1" applyProtection="1">
      <alignment horizontal="center"/>
      <protection locked="0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  <protection locked="0"/>
    </xf>
    <xf numFmtId="164" fontId="3" fillId="2" borderId="6" xfId="0" applyNumberFormat="1" applyFont="1" applyFill="1" applyBorder="1" applyAlignment="1" applyProtection="1">
      <alignment horizontal="center"/>
    </xf>
    <xf numFmtId="10" fontId="3" fillId="0" borderId="6" xfId="0" applyNumberFormat="1" applyFont="1" applyBorder="1" applyAlignment="1" applyProtection="1">
      <alignment horizontal="center"/>
      <protection locked="0"/>
    </xf>
    <xf numFmtId="44" fontId="9" fillId="4" borderId="6" xfId="0" applyNumberFormat="1" applyFont="1" applyFill="1" applyBorder="1" applyAlignment="1">
      <alignment vertical="center"/>
    </xf>
    <xf numFmtId="164" fontId="9" fillId="4" borderId="6" xfId="0" applyNumberFormat="1" applyFont="1" applyFill="1" applyBorder="1" applyAlignment="1">
      <alignment vertical="center"/>
    </xf>
    <xf numFmtId="10" fontId="4" fillId="0" borderId="4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Alignment="1">
      <alignment horizontal="left"/>
    </xf>
    <xf numFmtId="164" fontId="3" fillId="2" borderId="1" xfId="0" applyNumberFormat="1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>
      <alignment horizontal="center"/>
    </xf>
    <xf numFmtId="10" fontId="3" fillId="2" borderId="4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10" fontId="4" fillId="0" borderId="1" xfId="0" applyNumberFormat="1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0" fontId="4" fillId="0" borderId="0" xfId="0" applyNumberFormat="1" applyFont="1" applyBorder="1" applyAlignment="1" applyProtection="1">
      <alignment horizontal="center"/>
      <protection locked="0"/>
    </xf>
    <xf numFmtId="10" fontId="3" fillId="2" borderId="3" xfId="0" applyNumberFormat="1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10" fontId="3" fillId="2" borderId="6" xfId="0" applyNumberFormat="1" applyFont="1" applyFill="1" applyBorder="1" applyAlignment="1">
      <alignment horizontal="center"/>
    </xf>
    <xf numFmtId="44" fontId="3" fillId="2" borderId="6" xfId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4" fillId="0" borderId="1" xfId="0" applyNumberFormat="1" applyFont="1" applyBorder="1" applyAlignment="1" applyProtection="1">
      <alignment horizontal="center"/>
    </xf>
    <xf numFmtId="164" fontId="3" fillId="2" borderId="3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10" fontId="4" fillId="0" borderId="2" xfId="0" applyNumberFormat="1" applyFont="1" applyBorder="1" applyAlignment="1" applyProtection="1">
      <alignment horizontal="right"/>
      <protection locked="0"/>
    </xf>
    <xf numFmtId="165" fontId="4" fillId="0" borderId="1" xfId="0" applyNumberFormat="1" applyFont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0" fontId="4" fillId="0" borderId="1" xfId="0" applyNumberFormat="1" applyFont="1" applyBorder="1" applyAlignment="1" applyProtection="1">
      <alignment horizontal="right"/>
      <protection locked="0"/>
    </xf>
    <xf numFmtId="0" fontId="11" fillId="5" borderId="10" xfId="3" applyFont="1" applyFill="1" applyBorder="1" applyAlignment="1" applyProtection="1">
      <alignment horizontal="left" vertical="center"/>
    </xf>
    <xf numFmtId="0" fontId="11" fillId="5" borderId="2" xfId="3" applyFont="1" applyFill="1" applyBorder="1" applyAlignment="1" applyProtection="1">
      <alignment horizontal="left" vertical="center"/>
    </xf>
    <xf numFmtId="0" fontId="11" fillId="5" borderId="11" xfId="3" applyFont="1" applyFill="1" applyBorder="1" applyAlignment="1" applyProtection="1">
      <alignment horizontal="left" vertical="center"/>
    </xf>
    <xf numFmtId="0" fontId="1" fillId="0" borderId="5" xfId="0" applyFont="1" applyBorder="1" applyAlignment="1">
      <alignment horizontal="left"/>
    </xf>
    <xf numFmtId="10" fontId="4" fillId="0" borderId="0" xfId="0" applyNumberFormat="1" applyFont="1" applyBorder="1" applyAlignment="1" applyProtection="1">
      <alignment horizontal="right"/>
      <protection locked="0"/>
    </xf>
    <xf numFmtId="0" fontId="3" fillId="0" borderId="0" xfId="0" applyFont="1" applyFill="1" applyBorder="1"/>
    <xf numFmtId="10" fontId="4" fillId="0" borderId="1" xfId="0" applyNumberFormat="1" applyFont="1" applyBorder="1" applyProtection="1">
      <protection locked="0"/>
    </xf>
    <xf numFmtId="164" fontId="3" fillId="2" borderId="4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3" fillId="0" borderId="1" xfId="0" applyNumberFormat="1" applyFont="1" applyBorder="1" applyAlignment="1" applyProtection="1">
      <alignment horizontal="right"/>
      <protection locked="0"/>
    </xf>
    <xf numFmtId="0" fontId="3" fillId="4" borderId="10" xfId="0" applyFont="1" applyFill="1" applyBorder="1" applyAlignment="1">
      <alignment horizontal="right"/>
    </xf>
    <xf numFmtId="0" fontId="3" fillId="4" borderId="2" xfId="0" applyFont="1" applyFill="1" applyBorder="1" applyAlignment="1">
      <alignment horizontal="right"/>
    </xf>
    <xf numFmtId="0" fontId="3" fillId="4" borderId="11" xfId="0" applyFont="1" applyFill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10" fontId="3" fillId="0" borderId="4" xfId="0" applyNumberFormat="1" applyFont="1" applyFill="1" applyBorder="1" applyAlignment="1" applyProtection="1">
      <alignment horizontal="center"/>
      <protection locked="0"/>
    </xf>
    <xf numFmtId="2" fontId="4" fillId="0" borderId="4" xfId="0" applyNumberFormat="1" applyFont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10" fontId="4" fillId="0" borderId="5" xfId="0" applyNumberFormat="1" applyFont="1" applyBorder="1" applyAlignment="1" applyProtection="1">
      <alignment horizontal="center"/>
      <protection locked="0"/>
    </xf>
  </cellXfs>
  <cellStyles count="4">
    <cellStyle name="Prozent" xfId="2" builtinId="5"/>
    <cellStyle name="Standard" xfId="0" builtinId="0"/>
    <cellStyle name="Standard_STD_SATZ" xfId="3" xr:uid="{00000000-0005-0000-0000-000002000000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3" tint="0.39997558519241921"/>
  </sheetPr>
  <dimension ref="A1:K80"/>
  <sheetViews>
    <sheetView tabSelected="1" zoomScaleNormal="100" zoomScaleSheetLayoutView="100" workbookViewId="0">
      <selection activeCell="E2" sqref="E2:H2"/>
    </sheetView>
  </sheetViews>
  <sheetFormatPr baseColWidth="10" defaultColWidth="11.453125" defaultRowHeight="14" x14ac:dyDescent="0.35"/>
  <cols>
    <col min="1" max="9" width="14.54296875" style="2" customWidth="1"/>
    <col min="10" max="10" width="11.453125" style="2"/>
    <col min="11" max="11" width="31" style="2" customWidth="1"/>
    <col min="12" max="16384" width="11.453125" style="2"/>
  </cols>
  <sheetData>
    <row r="1" spans="1:9" s="11" customFormat="1" ht="21" x14ac:dyDescent="0.5">
      <c r="B1" s="83" t="s">
        <v>18</v>
      </c>
      <c r="C1" s="83"/>
      <c r="D1" s="83"/>
      <c r="E1" s="83"/>
      <c r="F1" s="83"/>
      <c r="G1" s="83"/>
      <c r="H1" s="83"/>
    </row>
    <row r="2" spans="1:9" customFormat="1" ht="14.5" x14ac:dyDescent="0.35">
      <c r="A2" s="12" t="s">
        <v>76</v>
      </c>
      <c r="B2" s="12"/>
      <c r="C2" s="12"/>
      <c r="D2" s="12"/>
      <c r="E2" s="82" t="s">
        <v>77</v>
      </c>
      <c r="F2" s="82"/>
      <c r="G2" s="82"/>
      <c r="H2" s="82"/>
      <c r="I2" s="12"/>
    </row>
    <row r="3" spans="1:9" customFormat="1" ht="14.5" x14ac:dyDescent="0.35">
      <c r="A3" s="1" t="s">
        <v>13</v>
      </c>
      <c r="B3" s="60"/>
      <c r="C3" s="60"/>
      <c r="D3" s="60"/>
      <c r="F3" s="1" t="s">
        <v>14</v>
      </c>
      <c r="G3" s="61"/>
      <c r="H3" s="61"/>
      <c r="I3" s="61"/>
    </row>
    <row r="4" spans="1:9" ht="15" thickBot="1" x14ac:dyDescent="0.4">
      <c r="A4" s="69" t="s">
        <v>41</v>
      </c>
      <c r="B4" s="69"/>
      <c r="C4" s="69"/>
      <c r="D4" s="69"/>
      <c r="E4" s="69"/>
      <c r="F4" s="69"/>
      <c r="G4" s="69"/>
      <c r="H4" s="69"/>
      <c r="I4" s="69"/>
    </row>
    <row r="5" spans="1:9" ht="15" customHeight="1" x14ac:dyDescent="0.35">
      <c r="A5" s="78" t="s">
        <v>19</v>
      </c>
      <c r="B5" s="78"/>
      <c r="C5" s="78"/>
      <c r="D5" s="78"/>
      <c r="E5" s="10"/>
      <c r="F5" s="87">
        <v>1</v>
      </c>
      <c r="G5" s="87"/>
      <c r="H5" s="68"/>
      <c r="I5" s="68"/>
    </row>
    <row r="6" spans="1:9" x14ac:dyDescent="0.35">
      <c r="A6" s="78" t="s">
        <v>0</v>
      </c>
      <c r="B6" s="78"/>
      <c r="C6" s="78"/>
      <c r="D6" s="78"/>
      <c r="E6" s="7"/>
      <c r="F6" s="88"/>
      <c r="G6" s="88"/>
      <c r="H6" s="91"/>
      <c r="I6" s="91"/>
    </row>
    <row r="7" spans="1:9" x14ac:dyDescent="0.35">
      <c r="A7" s="84" t="s">
        <v>24</v>
      </c>
      <c r="B7" s="84"/>
      <c r="C7" s="84"/>
      <c r="D7" s="84"/>
      <c r="E7" s="8"/>
      <c r="F7" s="84"/>
      <c r="G7" s="84"/>
      <c r="H7" s="59"/>
      <c r="I7" s="59"/>
    </row>
    <row r="8" spans="1:9" x14ac:dyDescent="0.35">
      <c r="A8" s="52" t="s">
        <v>44</v>
      </c>
      <c r="B8" s="52"/>
      <c r="C8" s="52"/>
      <c r="D8" s="52"/>
      <c r="F8" s="72"/>
      <c r="G8" s="72"/>
      <c r="H8" s="92">
        <f>$H$5*F8</f>
        <v>0</v>
      </c>
      <c r="I8" s="92"/>
    </row>
    <row r="9" spans="1:9" s="23" customFormat="1" x14ac:dyDescent="0.35">
      <c r="A9" s="25" t="s">
        <v>43</v>
      </c>
      <c r="B9" s="25"/>
      <c r="C9" s="25"/>
      <c r="D9" s="25"/>
      <c r="F9" s="72"/>
      <c r="G9" s="72"/>
      <c r="H9" s="92">
        <f>$H$5*F9</f>
        <v>0</v>
      </c>
      <c r="I9" s="92"/>
    </row>
    <row r="10" spans="1:9" x14ac:dyDescent="0.35">
      <c r="A10" s="52" t="s">
        <v>27</v>
      </c>
      <c r="B10" s="52"/>
      <c r="C10" s="52"/>
      <c r="D10" s="52"/>
      <c r="F10" s="53"/>
      <c r="G10" s="53"/>
      <c r="H10" s="92">
        <f t="shared" ref="H10:H14" si="0">$H$5*F10</f>
        <v>0</v>
      </c>
      <c r="I10" s="92"/>
    </row>
    <row r="11" spans="1:9" s="23" customFormat="1" x14ac:dyDescent="0.35">
      <c r="A11" s="25" t="s">
        <v>45</v>
      </c>
      <c r="B11" s="25"/>
      <c r="C11" s="25"/>
      <c r="D11" s="25"/>
      <c r="F11" s="53"/>
      <c r="G11" s="53"/>
      <c r="H11" s="92">
        <f t="shared" ref="H11" si="1">$H$5*F11</f>
        <v>0</v>
      </c>
      <c r="I11" s="92"/>
    </row>
    <row r="12" spans="1:9" x14ac:dyDescent="0.35">
      <c r="A12" s="52" t="s">
        <v>28</v>
      </c>
      <c r="B12" s="52"/>
      <c r="C12" s="52"/>
      <c r="D12" s="52"/>
      <c r="F12" s="53"/>
      <c r="G12" s="53"/>
      <c r="H12" s="92">
        <f t="shared" si="0"/>
        <v>0</v>
      </c>
      <c r="I12" s="92"/>
    </row>
    <row r="13" spans="1:9" s="23" customFormat="1" x14ac:dyDescent="0.35">
      <c r="A13" s="25" t="s">
        <v>46</v>
      </c>
      <c r="B13" s="25"/>
      <c r="C13" s="25"/>
      <c r="D13" s="25"/>
      <c r="F13" s="53"/>
      <c r="G13" s="53"/>
      <c r="H13" s="92">
        <f t="shared" ref="H13" si="2">$H$5*F13</f>
        <v>0</v>
      </c>
      <c r="I13" s="92"/>
    </row>
    <row r="14" spans="1:9" x14ac:dyDescent="0.35">
      <c r="A14" s="52" t="s">
        <v>23</v>
      </c>
      <c r="B14" s="52"/>
      <c r="C14" s="52"/>
      <c r="D14" s="52"/>
      <c r="F14" s="53"/>
      <c r="G14" s="53"/>
      <c r="H14" s="92">
        <f t="shared" si="0"/>
        <v>0</v>
      </c>
      <c r="I14" s="92"/>
    </row>
    <row r="15" spans="1:9" s="23" customFormat="1" x14ac:dyDescent="0.35">
      <c r="A15" s="25" t="s">
        <v>49</v>
      </c>
      <c r="B15" s="25"/>
      <c r="C15" s="25"/>
      <c r="D15" s="25"/>
      <c r="F15" s="53"/>
      <c r="G15" s="53"/>
      <c r="H15" s="92">
        <f t="shared" ref="H15" si="3">$H$5*F15</f>
        <v>0</v>
      </c>
      <c r="I15" s="92"/>
    </row>
    <row r="16" spans="1:9" x14ac:dyDescent="0.35">
      <c r="A16" s="52" t="s">
        <v>47</v>
      </c>
      <c r="B16" s="52"/>
      <c r="C16" s="52"/>
      <c r="D16" s="52"/>
      <c r="F16" s="53"/>
      <c r="G16" s="53"/>
      <c r="H16" s="92">
        <f t="shared" ref="H16" si="4">$H$5*F16</f>
        <v>0</v>
      </c>
      <c r="I16" s="92"/>
    </row>
    <row r="17" spans="1:9" s="23" customFormat="1" x14ac:dyDescent="0.35">
      <c r="A17" s="25" t="s">
        <v>48</v>
      </c>
      <c r="B17" s="25"/>
      <c r="C17" s="25"/>
      <c r="D17" s="25"/>
      <c r="F17" s="53"/>
      <c r="G17" s="53"/>
      <c r="H17" s="92">
        <f t="shared" ref="H17" si="5">$H$5*F17</f>
        <v>0</v>
      </c>
      <c r="I17" s="92"/>
    </row>
    <row r="18" spans="1:9" ht="14.5" thickBot="1" x14ac:dyDescent="0.4">
      <c r="A18" s="56" t="s">
        <v>1</v>
      </c>
      <c r="B18" s="56"/>
      <c r="C18" s="56"/>
      <c r="D18" s="56"/>
      <c r="E18" s="4"/>
      <c r="F18" s="86">
        <f>SUM(F8:F17)</f>
        <v>0</v>
      </c>
      <c r="G18" s="86"/>
      <c r="H18" s="93">
        <f>SUM(H8:I17)</f>
        <v>0</v>
      </c>
      <c r="I18" s="93"/>
    </row>
    <row r="19" spans="1:9" x14ac:dyDescent="0.35">
      <c r="A19" s="79" t="s">
        <v>25</v>
      </c>
      <c r="B19" s="79"/>
      <c r="C19" s="79"/>
      <c r="D19" s="79"/>
      <c r="E19" s="8"/>
      <c r="F19" s="95"/>
      <c r="G19" s="95"/>
      <c r="H19" s="94"/>
      <c r="I19" s="94"/>
    </row>
    <row r="20" spans="1:9" x14ac:dyDescent="0.35">
      <c r="A20" s="52" t="s">
        <v>2</v>
      </c>
      <c r="B20" s="52"/>
      <c r="C20" s="52"/>
      <c r="D20" s="52"/>
      <c r="F20" s="72"/>
      <c r="G20" s="72"/>
      <c r="H20" s="92">
        <f t="shared" ref="H20:H26" si="6">$H$5*F20</f>
        <v>0</v>
      </c>
      <c r="I20" s="92"/>
    </row>
    <row r="21" spans="1:9" s="23" customFormat="1" x14ac:dyDescent="0.35">
      <c r="A21" s="25" t="s">
        <v>50</v>
      </c>
      <c r="B21" s="25"/>
      <c r="C21" s="25"/>
      <c r="D21" s="25"/>
      <c r="F21" s="72"/>
      <c r="G21" s="72"/>
      <c r="H21" s="92">
        <f t="shared" ref="H21" si="7">$H$5*F21</f>
        <v>0</v>
      </c>
      <c r="I21" s="92"/>
    </row>
    <row r="22" spans="1:9" x14ac:dyDescent="0.35">
      <c r="A22" s="57" t="s">
        <v>51</v>
      </c>
      <c r="B22" s="57"/>
      <c r="C22" s="57"/>
      <c r="D22" s="57"/>
      <c r="F22" s="85"/>
      <c r="G22" s="85"/>
      <c r="H22" s="92">
        <f t="shared" ref="H22" si="8">$H$5*F22</f>
        <v>0</v>
      </c>
      <c r="I22" s="92"/>
    </row>
    <row r="23" spans="1:9" x14ac:dyDescent="0.35">
      <c r="A23" s="52" t="s">
        <v>20</v>
      </c>
      <c r="B23" s="52"/>
      <c r="C23" s="52"/>
      <c r="D23" s="52"/>
      <c r="E23" s="5"/>
      <c r="F23" s="53"/>
      <c r="G23" s="53"/>
      <c r="H23" s="92">
        <f t="shared" si="6"/>
        <v>0</v>
      </c>
      <c r="I23" s="92"/>
    </row>
    <row r="24" spans="1:9" x14ac:dyDescent="0.35">
      <c r="A24" s="57" t="s">
        <v>3</v>
      </c>
      <c r="B24" s="57"/>
      <c r="C24" s="57"/>
      <c r="D24" s="57"/>
      <c r="F24" s="53"/>
      <c r="G24" s="53"/>
      <c r="H24" s="92">
        <f t="shared" si="6"/>
        <v>0</v>
      </c>
      <c r="I24" s="92"/>
    </row>
    <row r="25" spans="1:9" x14ac:dyDescent="0.35">
      <c r="A25" s="57" t="s">
        <v>21</v>
      </c>
      <c r="B25" s="57"/>
      <c r="C25" s="57"/>
      <c r="D25" s="57"/>
      <c r="F25" s="72"/>
      <c r="G25" s="72"/>
      <c r="H25" s="92">
        <f t="shared" si="6"/>
        <v>0</v>
      </c>
      <c r="I25" s="92"/>
    </row>
    <row r="26" spans="1:9" x14ac:dyDescent="0.35">
      <c r="A26" s="54" t="s">
        <v>52</v>
      </c>
      <c r="B26" s="54"/>
      <c r="C26" s="54"/>
      <c r="D26" s="54"/>
      <c r="F26" s="72"/>
      <c r="G26" s="72"/>
      <c r="H26" s="92">
        <f t="shared" si="6"/>
        <v>0</v>
      </c>
      <c r="I26" s="92"/>
    </row>
    <row r="27" spans="1:9" s="19" customFormat="1" x14ac:dyDescent="0.35">
      <c r="A27" s="54" t="s">
        <v>22</v>
      </c>
      <c r="B27" s="54"/>
      <c r="C27" s="54"/>
      <c r="D27" s="54"/>
      <c r="F27" s="53"/>
      <c r="G27" s="53"/>
      <c r="H27" s="92">
        <f t="shared" ref="H27" si="9">$H$5*F27</f>
        <v>0</v>
      </c>
      <c r="I27" s="92"/>
    </row>
    <row r="28" spans="1:9" ht="14.5" thickBot="1" x14ac:dyDescent="0.4">
      <c r="A28" s="81" t="s">
        <v>5</v>
      </c>
      <c r="B28" s="81"/>
      <c r="C28" s="81"/>
      <c r="D28" s="81"/>
      <c r="E28" s="4"/>
      <c r="F28" s="86">
        <f>SUM(F20:G27)</f>
        <v>0</v>
      </c>
      <c r="G28" s="86"/>
      <c r="H28" s="93">
        <f>SUM(H20:I27)</f>
        <v>0</v>
      </c>
      <c r="I28" s="93"/>
    </row>
    <row r="29" spans="1:9" s="19" customFormat="1" ht="15" customHeight="1" x14ac:dyDescent="0.35">
      <c r="A29" s="79" t="s">
        <v>26</v>
      </c>
      <c r="B29" s="79"/>
      <c r="C29" s="79"/>
      <c r="D29" s="79"/>
      <c r="E29" s="5"/>
      <c r="F29" s="18"/>
      <c r="G29" s="18"/>
      <c r="H29" s="22"/>
      <c r="I29" s="22"/>
    </row>
    <row r="30" spans="1:9" x14ac:dyDescent="0.35">
      <c r="A30" s="54" t="s">
        <v>29</v>
      </c>
      <c r="B30" s="54"/>
      <c r="C30" s="54"/>
      <c r="D30" s="54"/>
      <c r="F30" s="72"/>
      <c r="G30" s="72"/>
      <c r="H30" s="92">
        <f t="shared" ref="H30:H32" si="10">$H$5*F30</f>
        <v>0</v>
      </c>
      <c r="I30" s="92"/>
    </row>
    <row r="31" spans="1:9" x14ac:dyDescent="0.35">
      <c r="A31" s="54" t="s">
        <v>30</v>
      </c>
      <c r="B31" s="54"/>
      <c r="C31" s="54"/>
      <c r="D31" s="54"/>
      <c r="F31" s="53"/>
      <c r="G31" s="53"/>
      <c r="H31" s="92">
        <f t="shared" si="10"/>
        <v>0</v>
      </c>
      <c r="I31" s="92"/>
    </row>
    <row r="32" spans="1:9" x14ac:dyDescent="0.35">
      <c r="A32" s="57" t="s">
        <v>60</v>
      </c>
      <c r="B32" s="57"/>
      <c r="C32" s="57"/>
      <c r="D32" s="57"/>
      <c r="F32" s="53"/>
      <c r="G32" s="53"/>
      <c r="H32" s="92">
        <f t="shared" si="10"/>
        <v>0</v>
      </c>
      <c r="I32" s="92"/>
    </row>
    <row r="33" spans="1:9" ht="14.5" thickBot="1" x14ac:dyDescent="0.4">
      <c r="A33" s="81" t="s">
        <v>31</v>
      </c>
      <c r="B33" s="81"/>
      <c r="C33" s="81"/>
      <c r="D33" s="81"/>
      <c r="E33" s="4"/>
      <c r="F33" s="70">
        <f>SUM(F30:G32)</f>
        <v>0</v>
      </c>
      <c r="G33" s="70"/>
      <c r="H33" s="97">
        <f>H18+H28+SUM(H30:I32)</f>
        <v>0</v>
      </c>
      <c r="I33" s="97"/>
    </row>
    <row r="34" spans="1:9" ht="15" customHeight="1" x14ac:dyDescent="0.35">
      <c r="A34" s="73"/>
      <c r="B34" s="73"/>
      <c r="C34" s="73"/>
      <c r="D34" s="73"/>
      <c r="E34" s="5"/>
      <c r="F34" s="58"/>
      <c r="G34" s="58"/>
      <c r="H34" s="96"/>
      <c r="I34" s="96"/>
    </row>
    <row r="35" spans="1:9" x14ac:dyDescent="0.35">
      <c r="A35" s="55" t="s">
        <v>4</v>
      </c>
      <c r="B35" s="55"/>
      <c r="C35" s="55"/>
      <c r="D35" s="55"/>
      <c r="E35" s="9"/>
      <c r="F35" s="59"/>
      <c r="G35" s="59"/>
      <c r="H35" s="94"/>
      <c r="I35" s="94"/>
    </row>
    <row r="36" spans="1:9" x14ac:dyDescent="0.35">
      <c r="A36" s="57" t="s">
        <v>53</v>
      </c>
      <c r="B36" s="57"/>
      <c r="C36" s="57"/>
      <c r="D36" s="57"/>
      <c r="F36" s="72"/>
      <c r="G36" s="72"/>
      <c r="H36" s="92">
        <f t="shared" ref="H36:H43" si="11">$H$5*F36</f>
        <v>0</v>
      </c>
      <c r="I36" s="92"/>
    </row>
    <row r="37" spans="1:9" x14ac:dyDescent="0.35">
      <c r="A37" s="54" t="s">
        <v>61</v>
      </c>
      <c r="B37" s="54"/>
      <c r="C37" s="54"/>
      <c r="D37" s="54"/>
      <c r="F37" s="53"/>
      <c r="G37" s="53"/>
      <c r="H37" s="92">
        <f t="shared" si="11"/>
        <v>0</v>
      </c>
      <c r="I37" s="92"/>
    </row>
    <row r="38" spans="1:9" s="23" customFormat="1" x14ac:dyDescent="0.35">
      <c r="A38" s="80" t="s">
        <v>54</v>
      </c>
      <c r="B38" s="80"/>
      <c r="C38" s="80"/>
      <c r="D38" s="80"/>
      <c r="F38" s="53"/>
      <c r="G38" s="53"/>
      <c r="H38" s="92">
        <f t="shared" ref="H38" si="12">$H$5*F38</f>
        <v>0</v>
      </c>
      <c r="I38" s="92"/>
    </row>
    <row r="39" spans="1:9" x14ac:dyDescent="0.35">
      <c r="A39" s="54" t="s">
        <v>55</v>
      </c>
      <c r="B39" s="54"/>
      <c r="C39" s="54"/>
      <c r="D39" s="54"/>
      <c r="F39" s="53"/>
      <c r="G39" s="53"/>
      <c r="H39" s="92">
        <f t="shared" si="11"/>
        <v>0</v>
      </c>
      <c r="I39" s="92"/>
    </row>
    <row r="40" spans="1:9" x14ac:dyDescent="0.35">
      <c r="A40" s="80" t="s">
        <v>56</v>
      </c>
      <c r="B40" s="80"/>
      <c r="C40" s="80"/>
      <c r="D40" s="80"/>
      <c r="E40" s="6"/>
      <c r="F40" s="53"/>
      <c r="G40" s="53"/>
      <c r="H40" s="92">
        <f t="shared" si="11"/>
        <v>0</v>
      </c>
      <c r="I40" s="92"/>
    </row>
    <row r="41" spans="1:9" x14ac:dyDescent="0.35">
      <c r="A41" s="54" t="s">
        <v>57</v>
      </c>
      <c r="B41" s="54"/>
      <c r="C41" s="54"/>
      <c r="D41" s="54"/>
      <c r="F41" s="53"/>
      <c r="G41" s="53"/>
      <c r="H41" s="92">
        <f t="shared" si="11"/>
        <v>0</v>
      </c>
      <c r="I41" s="92"/>
    </row>
    <row r="42" spans="1:9" s="23" customFormat="1" x14ac:dyDescent="0.35">
      <c r="A42" s="80" t="s">
        <v>58</v>
      </c>
      <c r="B42" s="80"/>
      <c r="C42" s="80"/>
      <c r="D42" s="80"/>
      <c r="F42" s="53"/>
      <c r="G42" s="53"/>
      <c r="H42" s="92">
        <f t="shared" ref="H42" si="13">$H$5*F42</f>
        <v>0</v>
      </c>
      <c r="I42" s="92"/>
    </row>
    <row r="43" spans="1:9" x14ac:dyDescent="0.35">
      <c r="A43" s="54" t="s">
        <v>59</v>
      </c>
      <c r="B43" s="54"/>
      <c r="C43" s="54"/>
      <c r="D43" s="54"/>
      <c r="F43" s="53"/>
      <c r="G43" s="53"/>
      <c r="H43" s="92">
        <f t="shared" si="11"/>
        <v>0</v>
      </c>
      <c r="I43" s="92"/>
    </row>
    <row r="44" spans="1:9" ht="14.5" thickBot="1" x14ac:dyDescent="0.4">
      <c r="A44" s="56" t="s">
        <v>17</v>
      </c>
      <c r="B44" s="56"/>
      <c r="C44" s="56"/>
      <c r="D44" s="56"/>
      <c r="E44" s="4"/>
      <c r="F44" s="70">
        <f>SUM(F36:G43)</f>
        <v>0</v>
      </c>
      <c r="G44" s="70"/>
      <c r="H44" s="97">
        <f>SUM(H36:I43)</f>
        <v>0</v>
      </c>
      <c r="I44" s="97"/>
    </row>
    <row r="45" spans="1:9" ht="15" customHeight="1" x14ac:dyDescent="0.35">
      <c r="A45" s="73"/>
      <c r="B45" s="73"/>
      <c r="C45" s="73"/>
      <c r="D45" s="73"/>
      <c r="E45" s="5"/>
      <c r="F45" s="58"/>
      <c r="G45" s="58"/>
      <c r="H45" s="96"/>
      <c r="I45" s="96"/>
    </row>
    <row r="46" spans="1:9" x14ac:dyDescent="0.35">
      <c r="A46" s="55" t="s">
        <v>6</v>
      </c>
      <c r="B46" s="55"/>
      <c r="C46" s="55"/>
      <c r="D46" s="55"/>
      <c r="E46" s="9"/>
      <c r="F46" s="59"/>
      <c r="G46" s="59"/>
      <c r="H46" s="94"/>
      <c r="I46" s="94"/>
    </row>
    <row r="47" spans="1:9" x14ac:dyDescent="0.35">
      <c r="A47" s="57" t="s">
        <v>32</v>
      </c>
      <c r="B47" s="57"/>
      <c r="C47" s="57"/>
      <c r="D47" s="57"/>
      <c r="F47" s="72"/>
      <c r="G47" s="72"/>
      <c r="H47" s="92">
        <f t="shared" ref="H47:H54" si="14">$H$5*F47</f>
        <v>0</v>
      </c>
      <c r="I47" s="92"/>
    </row>
    <row r="48" spans="1:9" x14ac:dyDescent="0.35">
      <c r="A48" s="57" t="s">
        <v>33</v>
      </c>
      <c r="B48" s="57"/>
      <c r="C48" s="57"/>
      <c r="D48" s="57"/>
      <c r="F48" s="53"/>
      <c r="G48" s="53"/>
      <c r="H48" s="92">
        <f t="shared" si="14"/>
        <v>0</v>
      </c>
      <c r="I48" s="92"/>
    </row>
    <row r="49" spans="1:9" x14ac:dyDescent="0.35">
      <c r="A49" s="57" t="s">
        <v>34</v>
      </c>
      <c r="B49" s="57"/>
      <c r="C49" s="57"/>
      <c r="D49" s="57"/>
      <c r="F49" s="53"/>
      <c r="G49" s="53"/>
      <c r="H49" s="92">
        <f t="shared" si="14"/>
        <v>0</v>
      </c>
      <c r="I49" s="92"/>
    </row>
    <row r="50" spans="1:9" x14ac:dyDescent="0.35">
      <c r="A50" s="54" t="s">
        <v>35</v>
      </c>
      <c r="B50" s="54"/>
      <c r="C50" s="54"/>
      <c r="D50" s="54"/>
      <c r="F50" s="53"/>
      <c r="G50" s="53"/>
      <c r="H50" s="92">
        <f t="shared" si="14"/>
        <v>0</v>
      </c>
      <c r="I50" s="92"/>
    </row>
    <row r="51" spans="1:9" x14ac:dyDescent="0.35">
      <c r="A51" s="54" t="s">
        <v>36</v>
      </c>
      <c r="B51" s="54"/>
      <c r="C51" s="54"/>
      <c r="D51" s="54"/>
      <c r="F51" s="53"/>
      <c r="G51" s="53"/>
      <c r="H51" s="92">
        <f t="shared" si="14"/>
        <v>0</v>
      </c>
      <c r="I51" s="92"/>
    </row>
    <row r="52" spans="1:9" x14ac:dyDescent="0.35">
      <c r="A52" s="54" t="s">
        <v>37</v>
      </c>
      <c r="B52" s="54"/>
      <c r="C52" s="54"/>
      <c r="D52" s="54"/>
      <c r="F52" s="53"/>
      <c r="G52" s="53"/>
      <c r="H52" s="92">
        <f t="shared" si="14"/>
        <v>0</v>
      </c>
      <c r="I52" s="92"/>
    </row>
    <row r="53" spans="1:9" x14ac:dyDescent="0.35">
      <c r="A53" s="52" t="s">
        <v>38</v>
      </c>
      <c r="B53" s="52"/>
      <c r="C53" s="52"/>
      <c r="D53" s="52"/>
      <c r="F53" s="53"/>
      <c r="G53" s="53"/>
      <c r="H53" s="92">
        <f t="shared" si="14"/>
        <v>0</v>
      </c>
      <c r="I53" s="92"/>
    </row>
    <row r="54" spans="1:9" x14ac:dyDescent="0.35">
      <c r="A54" s="52" t="s">
        <v>39</v>
      </c>
      <c r="B54" s="52"/>
      <c r="C54" s="52"/>
      <c r="D54" s="52"/>
      <c r="F54" s="53"/>
      <c r="G54" s="53"/>
      <c r="H54" s="92">
        <f t="shared" si="14"/>
        <v>0</v>
      </c>
      <c r="I54" s="92"/>
    </row>
    <row r="55" spans="1:9" ht="14.5" thickBot="1" x14ac:dyDescent="0.4">
      <c r="A55" s="56" t="s">
        <v>15</v>
      </c>
      <c r="B55" s="56"/>
      <c r="C55" s="56"/>
      <c r="D55" s="56"/>
      <c r="E55" s="4"/>
      <c r="F55" s="70">
        <f>SUM(F47:G54)</f>
        <v>0</v>
      </c>
      <c r="G55" s="70"/>
      <c r="H55" s="97">
        <f>SUM(H47:I54)</f>
        <v>0</v>
      </c>
      <c r="I55" s="97"/>
    </row>
    <row r="56" spans="1:9" x14ac:dyDescent="0.35">
      <c r="A56" s="77"/>
      <c r="B56" s="77"/>
      <c r="C56" s="77"/>
      <c r="D56" s="77"/>
      <c r="E56" s="77"/>
      <c r="F56" s="77"/>
      <c r="G56" s="77"/>
      <c r="H56" s="96"/>
      <c r="I56" s="96"/>
    </row>
    <row r="57" spans="1:9" x14ac:dyDescent="0.35">
      <c r="A57" s="77"/>
      <c r="B57" s="77"/>
      <c r="C57" s="77"/>
      <c r="D57" s="77"/>
      <c r="E57" s="77"/>
      <c r="F57" s="77"/>
      <c r="G57" s="77"/>
      <c r="H57" s="94"/>
      <c r="I57" s="94"/>
    </row>
    <row r="58" spans="1:9" ht="14.5" thickBot="1" x14ac:dyDescent="0.4">
      <c r="A58" s="71" t="s">
        <v>7</v>
      </c>
      <c r="B58" s="71"/>
      <c r="C58" s="71"/>
      <c r="D58" s="71"/>
      <c r="E58" s="4"/>
      <c r="F58" s="70">
        <f>F5+F18+F28+F33+F44+F55</f>
        <v>1</v>
      </c>
      <c r="G58" s="70"/>
      <c r="H58" s="97">
        <f>H5+H33+H44+H55</f>
        <v>0</v>
      </c>
      <c r="I58" s="97"/>
    </row>
    <row r="59" spans="1:9" x14ac:dyDescent="0.35">
      <c r="A59" s="52"/>
      <c r="B59" s="52"/>
      <c r="C59" s="52"/>
      <c r="D59" s="52"/>
      <c r="E59" s="52"/>
      <c r="F59" s="52"/>
      <c r="G59" s="52"/>
      <c r="H59" s="96"/>
      <c r="I59" s="96"/>
    </row>
    <row r="60" spans="1:9" s="19" customFormat="1" x14ac:dyDescent="0.35">
      <c r="A60" s="20" t="s">
        <v>40</v>
      </c>
      <c r="B60" s="20"/>
      <c r="C60" s="20"/>
      <c r="D60" s="20"/>
      <c r="E60" s="20"/>
      <c r="F60" s="53"/>
      <c r="G60" s="53"/>
      <c r="H60" s="92">
        <f t="shared" ref="H60" si="15">$H$5*F60</f>
        <v>0</v>
      </c>
      <c r="I60" s="92"/>
    </row>
    <row r="61" spans="1:9" ht="14.5" thickBot="1" x14ac:dyDescent="0.4">
      <c r="A61" s="67" t="s">
        <v>8</v>
      </c>
      <c r="B61" s="67"/>
      <c r="C61" s="67"/>
      <c r="D61" s="67"/>
      <c r="E61" s="3"/>
      <c r="F61" s="66"/>
      <c r="G61" s="66"/>
      <c r="H61" s="92">
        <f t="shared" ref="H61" si="16">$H$5*F61</f>
        <v>0</v>
      </c>
      <c r="I61" s="92"/>
    </row>
    <row r="62" spans="1:9" x14ac:dyDescent="0.35">
      <c r="A62" s="73"/>
      <c r="B62" s="73"/>
      <c r="C62" s="73"/>
      <c r="D62" s="73"/>
      <c r="E62" s="73"/>
      <c r="F62" s="73"/>
      <c r="G62" s="73"/>
      <c r="H62" s="96"/>
      <c r="I62" s="96"/>
    </row>
    <row r="63" spans="1:9" x14ac:dyDescent="0.35">
      <c r="A63" s="74"/>
      <c r="B63" s="74"/>
      <c r="C63" s="74"/>
      <c r="D63" s="74"/>
      <c r="E63" s="74"/>
      <c r="F63" s="74"/>
      <c r="G63" s="74"/>
      <c r="H63" s="98"/>
      <c r="I63" s="98"/>
    </row>
    <row r="64" spans="1:9" x14ac:dyDescent="0.35">
      <c r="A64" s="14" t="s">
        <v>9</v>
      </c>
      <c r="B64" s="15"/>
      <c r="C64" s="15"/>
      <c r="D64" s="15"/>
      <c r="E64" s="15"/>
      <c r="F64" s="89">
        <f>F58+F60+F61</f>
        <v>1</v>
      </c>
      <c r="G64" s="89"/>
      <c r="H64" s="62">
        <f>H5*(F58+F60+F61)-H5</f>
        <v>0</v>
      </c>
      <c r="I64" s="62"/>
    </row>
    <row r="65" spans="1:11" x14ac:dyDescent="0.35">
      <c r="A65" s="14" t="s">
        <v>10</v>
      </c>
      <c r="B65" s="15"/>
      <c r="C65" s="15"/>
      <c r="D65" s="15"/>
      <c r="E65" s="15"/>
      <c r="F65" s="90">
        <f>H5+H64</f>
        <v>0</v>
      </c>
      <c r="G65" s="90"/>
      <c r="H65" s="62">
        <f>H5+H64</f>
        <v>0</v>
      </c>
      <c r="I65" s="62"/>
    </row>
    <row r="66" spans="1:11" ht="15" customHeight="1" x14ac:dyDescent="0.35">
      <c r="A66" s="75" t="s">
        <v>11</v>
      </c>
      <c r="B66" s="76"/>
      <c r="C66" s="76"/>
      <c r="D66" s="76"/>
      <c r="E66" s="76"/>
      <c r="F66" s="76"/>
      <c r="G66" s="30"/>
      <c r="H66" s="63"/>
      <c r="I66" s="63"/>
    </row>
    <row r="67" spans="1:11" ht="14.5" x14ac:dyDescent="0.35">
      <c r="A67" s="73"/>
      <c r="B67" s="73"/>
      <c r="C67" s="73"/>
      <c r="D67" s="73"/>
      <c r="E67" s="73"/>
      <c r="F67" s="73"/>
      <c r="G67" s="73"/>
      <c r="H67" s="73"/>
      <c r="I67" s="73"/>
      <c r="K67" s="46" t="s">
        <v>74</v>
      </c>
    </row>
    <row r="68" spans="1:11" ht="14.5" x14ac:dyDescent="0.35">
      <c r="A68" s="74"/>
      <c r="B68" s="74"/>
      <c r="C68" s="74"/>
      <c r="D68" s="74"/>
      <c r="E68" s="74"/>
      <c r="F68" s="74"/>
      <c r="G68" s="74"/>
      <c r="H68" s="74"/>
      <c r="I68" s="74"/>
      <c r="K68" s="47" t="str">
        <f>IF((G66+'Midi Beschäftigte'!H68+'Geringfügig Beschäftigte'!H66)&lt;&gt;1,"Fehler: Summe ist nicht 100%","Summe ist korrekt")</f>
        <v>Fehler: Summe ist nicht 100%</v>
      </c>
    </row>
    <row r="69" spans="1:11" ht="14.25" customHeight="1" x14ac:dyDescent="0.35">
      <c r="A69" s="43" t="s">
        <v>68</v>
      </c>
      <c r="B69" s="43"/>
      <c r="C69" s="43"/>
      <c r="D69" s="43"/>
      <c r="E69" s="43"/>
      <c r="F69" s="43"/>
      <c r="G69" s="43"/>
      <c r="H69" s="64">
        <f>SUM(F65*G66+'Geringfügig Beschäftigte'!F65*'Geringfügig Beschäftigte'!H66+'Midi Beschäftigte'!H67*'Midi Beschäftigte'!H68)</f>
        <v>0</v>
      </c>
      <c r="I69" s="65"/>
      <c r="K69" s="46"/>
    </row>
    <row r="70" spans="1:11" ht="14.5" x14ac:dyDescent="0.35">
      <c r="A70" s="43" t="s">
        <v>70</v>
      </c>
      <c r="B70" s="43"/>
      <c r="C70" s="43"/>
      <c r="D70" s="43"/>
      <c r="E70" s="43"/>
      <c r="F70" s="43"/>
      <c r="G70" s="43"/>
      <c r="H70" s="65"/>
      <c r="I70" s="65"/>
      <c r="K70"/>
    </row>
    <row r="71" spans="1:11" x14ac:dyDescent="0.35">
      <c r="A71" s="49" t="s">
        <v>69</v>
      </c>
      <c r="B71" s="50"/>
      <c r="C71" s="50"/>
      <c r="D71" s="50"/>
      <c r="E71" s="50"/>
      <c r="F71" s="50"/>
      <c r="G71" s="50"/>
      <c r="H71" s="65"/>
      <c r="I71" s="65"/>
    </row>
    <row r="72" spans="1:11" x14ac:dyDescent="0.35">
      <c r="A72" s="48" t="s">
        <v>75</v>
      </c>
    </row>
    <row r="78" spans="1:11" x14ac:dyDescent="0.35">
      <c r="A78" s="35"/>
    </row>
    <row r="79" spans="1:11" x14ac:dyDescent="0.35">
      <c r="A79" s="35"/>
    </row>
    <row r="80" spans="1:11" x14ac:dyDescent="0.35">
      <c r="A80" s="42"/>
    </row>
  </sheetData>
  <sheetProtection algorithmName="SHA-512" hashValue="AnBQW1Jc5K4TyHgxOHF3i60yXR1mJOV0ZQHU6Cbi6FrQgn/tXO4w4dV6i66t/GJNTviRhj81O6xlhLzp9GWwZQ==" saltValue="elR9tERNSQRk95HB+Z6x7w==" spinCount="100000" sheet="1" objects="1" scenarios="1"/>
  <mergeCells count="167">
    <mergeCell ref="A42:D42"/>
    <mergeCell ref="H32:I32"/>
    <mergeCell ref="H33:I33"/>
    <mergeCell ref="F14:G14"/>
    <mergeCell ref="F9:G9"/>
    <mergeCell ref="F11:G11"/>
    <mergeCell ref="H9:I9"/>
    <mergeCell ref="H11:I11"/>
    <mergeCell ref="F13:G13"/>
    <mergeCell ref="H13:I13"/>
    <mergeCell ref="F15:G15"/>
    <mergeCell ref="F17:G17"/>
    <mergeCell ref="H15:I15"/>
    <mergeCell ref="H17:I17"/>
    <mergeCell ref="A29:D29"/>
    <mergeCell ref="A28:D28"/>
    <mergeCell ref="A10:D10"/>
    <mergeCell ref="A12:D12"/>
    <mergeCell ref="A14:D14"/>
    <mergeCell ref="A16:D16"/>
    <mergeCell ref="A18:D18"/>
    <mergeCell ref="H41:I41"/>
    <mergeCell ref="F60:G60"/>
    <mergeCell ref="H27:I27"/>
    <mergeCell ref="F27:G27"/>
    <mergeCell ref="H60:I60"/>
    <mergeCell ref="H40:I40"/>
    <mergeCell ref="H56:I57"/>
    <mergeCell ref="H58:I58"/>
    <mergeCell ref="A49:D49"/>
    <mergeCell ref="A50:D50"/>
    <mergeCell ref="F39:G39"/>
    <mergeCell ref="F40:G40"/>
    <mergeCell ref="A37:D37"/>
    <mergeCell ref="A39:D39"/>
    <mergeCell ref="A41:D41"/>
    <mergeCell ref="A43:D43"/>
    <mergeCell ref="F41:G41"/>
    <mergeCell ref="F43:G43"/>
    <mergeCell ref="A35:D35"/>
    <mergeCell ref="A45:D45"/>
    <mergeCell ref="H42:I42"/>
    <mergeCell ref="H28:I28"/>
    <mergeCell ref="H30:I30"/>
    <mergeCell ref="H31:I31"/>
    <mergeCell ref="H45:I46"/>
    <mergeCell ref="H61:I61"/>
    <mergeCell ref="H62:I63"/>
    <mergeCell ref="H59:I59"/>
    <mergeCell ref="H49:I49"/>
    <mergeCell ref="H50:I50"/>
    <mergeCell ref="H51:I51"/>
    <mergeCell ref="H52:I52"/>
    <mergeCell ref="H53:I53"/>
    <mergeCell ref="H54:I54"/>
    <mergeCell ref="H55:I55"/>
    <mergeCell ref="H43:I43"/>
    <mergeCell ref="H34:I35"/>
    <mergeCell ref="F34:G35"/>
    <mergeCell ref="H44:I44"/>
    <mergeCell ref="H47:I47"/>
    <mergeCell ref="H48:I48"/>
    <mergeCell ref="H36:I36"/>
    <mergeCell ref="H37:I37"/>
    <mergeCell ref="H39:I39"/>
    <mergeCell ref="F36:G36"/>
    <mergeCell ref="F37:G37"/>
    <mergeCell ref="F38:G38"/>
    <mergeCell ref="H38:I38"/>
    <mergeCell ref="F42:G42"/>
    <mergeCell ref="F44:G44"/>
    <mergeCell ref="F64:G64"/>
    <mergeCell ref="F65:G65"/>
    <mergeCell ref="H6:I7"/>
    <mergeCell ref="H8:I8"/>
    <mergeCell ref="H10:I10"/>
    <mergeCell ref="H12:I12"/>
    <mergeCell ref="H14:I14"/>
    <mergeCell ref="H16:I16"/>
    <mergeCell ref="H18:I18"/>
    <mergeCell ref="H20:I20"/>
    <mergeCell ref="H21:I21"/>
    <mergeCell ref="H22:I22"/>
    <mergeCell ref="H23:I23"/>
    <mergeCell ref="H24:I24"/>
    <mergeCell ref="H25:I25"/>
    <mergeCell ref="H26:I26"/>
    <mergeCell ref="H19:I19"/>
    <mergeCell ref="F19:G19"/>
    <mergeCell ref="F28:G28"/>
    <mergeCell ref="A62:G63"/>
    <mergeCell ref="F49:G49"/>
    <mergeCell ref="F50:G50"/>
    <mergeCell ref="F51:G51"/>
    <mergeCell ref="F52:G52"/>
    <mergeCell ref="E2:H2"/>
    <mergeCell ref="B1:H1"/>
    <mergeCell ref="F7:G7"/>
    <mergeCell ref="F33:G33"/>
    <mergeCell ref="F25:G25"/>
    <mergeCell ref="A24:D24"/>
    <mergeCell ref="A25:D25"/>
    <mergeCell ref="F21:G21"/>
    <mergeCell ref="F22:G22"/>
    <mergeCell ref="F23:G23"/>
    <mergeCell ref="F18:G18"/>
    <mergeCell ref="F20:G20"/>
    <mergeCell ref="A20:D20"/>
    <mergeCell ref="F16:G16"/>
    <mergeCell ref="F8:G8"/>
    <mergeCell ref="F10:G10"/>
    <mergeCell ref="F12:G12"/>
    <mergeCell ref="A23:D23"/>
    <mergeCell ref="F5:G5"/>
    <mergeCell ref="F6:G6"/>
    <mergeCell ref="A7:D7"/>
    <mergeCell ref="F24:G24"/>
    <mergeCell ref="A26:D26"/>
    <mergeCell ref="F26:G26"/>
    <mergeCell ref="A6:D6"/>
    <mergeCell ref="A19:D19"/>
    <mergeCell ref="A27:D27"/>
    <mergeCell ref="A36:D36"/>
    <mergeCell ref="A40:D40"/>
    <mergeCell ref="F30:G30"/>
    <mergeCell ref="F31:G31"/>
    <mergeCell ref="F32:G32"/>
    <mergeCell ref="A30:D30"/>
    <mergeCell ref="A31:D31"/>
    <mergeCell ref="A33:D33"/>
    <mergeCell ref="A32:D32"/>
    <mergeCell ref="A34:D34"/>
    <mergeCell ref="A38:D38"/>
    <mergeCell ref="B3:D3"/>
    <mergeCell ref="G3:I3"/>
    <mergeCell ref="H64:I64"/>
    <mergeCell ref="H65:I65"/>
    <mergeCell ref="H66:I66"/>
    <mergeCell ref="H69:I71"/>
    <mergeCell ref="F61:G61"/>
    <mergeCell ref="A61:D61"/>
    <mergeCell ref="H5:I5"/>
    <mergeCell ref="A4:I4"/>
    <mergeCell ref="A22:D22"/>
    <mergeCell ref="A55:D55"/>
    <mergeCell ref="F55:G55"/>
    <mergeCell ref="A58:D58"/>
    <mergeCell ref="F58:G58"/>
    <mergeCell ref="F47:G47"/>
    <mergeCell ref="F48:G48"/>
    <mergeCell ref="A67:I68"/>
    <mergeCell ref="A51:D51"/>
    <mergeCell ref="A66:F66"/>
    <mergeCell ref="A56:G57"/>
    <mergeCell ref="A59:G59"/>
    <mergeCell ref="A8:D8"/>
    <mergeCell ref="A5:D5"/>
    <mergeCell ref="A53:D53"/>
    <mergeCell ref="A54:D54"/>
    <mergeCell ref="F53:G53"/>
    <mergeCell ref="F54:G54"/>
    <mergeCell ref="A52:D52"/>
    <mergeCell ref="A46:D46"/>
    <mergeCell ref="A44:D44"/>
    <mergeCell ref="A47:D47"/>
    <mergeCell ref="A48:D48"/>
    <mergeCell ref="F45:G46"/>
  </mergeCells>
  <pageMargins left="0.35433070866141736" right="0.11811023622047245" top="0.78740157480314965" bottom="0.78740157480314965" header="0.31496062992125984" footer="0.31496062992125984"/>
  <pageSetup paperSize="9" scale="68" orientation="portrait" r:id="rId1"/>
  <headerFooter>
    <oddFooter>&amp;L25.41.1
Stand 02/2018</oddFooter>
  </headerFooter>
  <rowBreaks count="1" manualBreakCount="1">
    <brk id="73" max="8" man="1"/>
  </rowBreaks>
  <ignoredErrors>
    <ignoredError sqref="K6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A1:K73"/>
  <sheetViews>
    <sheetView zoomScaleNormal="100" workbookViewId="0">
      <selection activeCell="F72" sqref="F72"/>
    </sheetView>
  </sheetViews>
  <sheetFormatPr baseColWidth="10" defaultRowHeight="14.5" x14ac:dyDescent="0.35"/>
  <cols>
    <col min="1" max="3" width="14.54296875" customWidth="1"/>
    <col min="4" max="4" width="9.81640625" customWidth="1"/>
    <col min="5" max="5" width="12.54296875" customWidth="1"/>
    <col min="6" max="6" width="14.54296875" customWidth="1"/>
    <col min="7" max="7" width="20" customWidth="1"/>
    <col min="8" max="9" width="14.54296875" customWidth="1"/>
  </cols>
  <sheetData>
    <row r="1" spans="1:9" ht="21" x14ac:dyDescent="0.5">
      <c r="B1" s="83" t="s">
        <v>18</v>
      </c>
      <c r="C1" s="83"/>
      <c r="D1" s="83"/>
      <c r="E1" s="83"/>
      <c r="F1" s="83"/>
      <c r="G1" s="83"/>
      <c r="H1" s="83"/>
    </row>
    <row r="2" spans="1:9" x14ac:dyDescent="0.35">
      <c r="A2" s="12" t="str">
        <f>'Sozialversichungspfl. Besch.'!A2</f>
        <v>Ausschreibung: 25-2026-00363</v>
      </c>
      <c r="B2" s="12"/>
      <c r="C2" s="12"/>
      <c r="D2" s="12"/>
      <c r="E2" s="13" t="str">
        <f>'Sozialversichungspfl. Besch.'!E2</f>
        <v>KIZ  129</v>
      </c>
      <c r="F2" s="12"/>
      <c r="G2" s="12"/>
      <c r="H2" s="12"/>
      <c r="I2" s="12"/>
    </row>
    <row r="3" spans="1:9" x14ac:dyDescent="0.35">
      <c r="A3" s="1" t="s">
        <v>13</v>
      </c>
      <c r="B3" s="60"/>
      <c r="C3" s="60"/>
      <c r="D3" s="60"/>
      <c r="F3" s="1" t="s">
        <v>14</v>
      </c>
      <c r="G3" s="60"/>
      <c r="H3" s="60"/>
      <c r="I3" s="60"/>
    </row>
    <row r="4" spans="1:9" x14ac:dyDescent="0.35">
      <c r="A4" s="107"/>
      <c r="B4" s="107"/>
      <c r="C4" s="107"/>
      <c r="D4" s="107"/>
      <c r="E4" s="107"/>
      <c r="F4" s="31"/>
      <c r="G4" s="31"/>
      <c r="H4" s="31"/>
      <c r="I4" s="31"/>
    </row>
    <row r="5" spans="1:9" x14ac:dyDescent="0.35">
      <c r="A5" s="104" t="s">
        <v>64</v>
      </c>
      <c r="B5" s="105"/>
      <c r="C5" s="105"/>
      <c r="D5" s="106"/>
      <c r="E5" s="34">
        <v>0</v>
      </c>
      <c r="F5" s="1"/>
      <c r="G5" s="29"/>
      <c r="H5" s="29"/>
      <c r="I5" s="29"/>
    </row>
    <row r="6" spans="1:9" ht="15" thickBot="1" x14ac:dyDescent="0.4">
      <c r="A6" s="69" t="s">
        <v>62</v>
      </c>
      <c r="B6" s="69"/>
      <c r="C6" s="69"/>
      <c r="D6" s="69"/>
      <c r="E6" s="69"/>
      <c r="F6" s="69"/>
      <c r="G6" s="69"/>
      <c r="H6" s="69"/>
      <c r="I6" s="69"/>
    </row>
    <row r="7" spans="1:9" x14ac:dyDescent="0.35">
      <c r="A7" s="78" t="s">
        <v>19</v>
      </c>
      <c r="B7" s="78"/>
      <c r="C7" s="78"/>
      <c r="D7" s="78"/>
      <c r="E7" s="7"/>
      <c r="F7" s="87">
        <v>1</v>
      </c>
      <c r="G7" s="87"/>
      <c r="H7" s="68"/>
      <c r="I7" s="68"/>
    </row>
    <row r="8" spans="1:9" x14ac:dyDescent="0.35">
      <c r="A8" s="78" t="s">
        <v>0</v>
      </c>
      <c r="B8" s="78"/>
      <c r="C8" s="78"/>
      <c r="D8" s="78"/>
      <c r="E8" s="7"/>
      <c r="F8" s="88"/>
      <c r="G8" s="88"/>
      <c r="H8" s="16"/>
      <c r="I8" s="16"/>
    </row>
    <row r="9" spans="1:9" x14ac:dyDescent="0.35">
      <c r="A9" s="79" t="str">
        <f>'Sozialversichungspfl. Besch.'!A7:D7</f>
        <v>2.1 Lohnfolgekosten (Soziallöhne)</v>
      </c>
      <c r="B9" s="79"/>
      <c r="C9" s="79"/>
      <c r="D9" s="79"/>
      <c r="E9" s="8"/>
      <c r="F9" s="84"/>
      <c r="G9" s="84"/>
      <c r="H9" s="5"/>
      <c r="I9" s="5"/>
    </row>
    <row r="10" spans="1:9" x14ac:dyDescent="0.35">
      <c r="A10" s="52" t="str">
        <f>'Sozialversichungspfl. Besch.'!A8:D8</f>
        <v>2.1 a) Urlaub</v>
      </c>
      <c r="B10" s="52"/>
      <c r="C10" s="52"/>
      <c r="D10" s="52"/>
      <c r="E10" s="23"/>
      <c r="F10" s="103"/>
      <c r="G10" s="103"/>
      <c r="H10" s="100">
        <f t="shared" ref="H10:H19" si="0">$H$7*F10</f>
        <v>0</v>
      </c>
      <c r="I10" s="100"/>
    </row>
    <row r="11" spans="1:9" x14ac:dyDescent="0.35">
      <c r="A11" s="25" t="str">
        <f>'Sozialversichungspfl. Besch.'!A9</f>
        <v>2.1 ab) Sozialversicherung Urlaub</v>
      </c>
      <c r="B11" s="25"/>
      <c r="C11" s="25"/>
      <c r="D11" s="25"/>
      <c r="E11" s="23"/>
      <c r="F11" s="103"/>
      <c r="G11" s="103"/>
      <c r="H11" s="100">
        <f t="shared" ref="H11" si="1">$H$7*F11</f>
        <v>0</v>
      </c>
      <c r="I11" s="100"/>
    </row>
    <row r="12" spans="1:9" x14ac:dyDescent="0.35">
      <c r="A12" s="52" t="str">
        <f>'Sozialversichungspfl. Besch.'!A10:D10</f>
        <v>2.1 b) Zusätzliches Urlaubsgeld</v>
      </c>
      <c r="B12" s="52"/>
      <c r="C12" s="52"/>
      <c r="D12" s="52"/>
      <c r="E12" s="23"/>
      <c r="F12" s="99"/>
      <c r="G12" s="99"/>
      <c r="H12" s="100">
        <f t="shared" si="0"/>
        <v>0</v>
      </c>
      <c r="I12" s="100"/>
    </row>
    <row r="13" spans="1:9" x14ac:dyDescent="0.35">
      <c r="A13" s="25" t="str">
        <f>'Sozialversichungspfl. Besch.'!A11</f>
        <v>2.1 bb) Sozialversicherung auf zusätzl. Urlaubsgeld</v>
      </c>
      <c r="B13" s="25"/>
      <c r="C13" s="25"/>
      <c r="D13" s="25"/>
      <c r="E13" s="23"/>
      <c r="F13" s="99"/>
      <c r="G13" s="99"/>
      <c r="H13" s="100">
        <f t="shared" ref="H13" si="2">$H$7*F13</f>
        <v>0</v>
      </c>
      <c r="I13" s="100"/>
    </row>
    <row r="14" spans="1:9" x14ac:dyDescent="0.35">
      <c r="A14" s="52" t="str">
        <f>'Sozialversichungspfl. Besch.'!A12:D12</f>
        <v>2.1 c) Gesetzliche Feiertage</v>
      </c>
      <c r="B14" s="52"/>
      <c r="C14" s="52"/>
      <c r="D14" s="52"/>
      <c r="E14" s="23"/>
      <c r="F14" s="99"/>
      <c r="G14" s="99"/>
      <c r="H14" s="100">
        <f t="shared" si="0"/>
        <v>0</v>
      </c>
      <c r="I14" s="100"/>
    </row>
    <row r="15" spans="1:9" x14ac:dyDescent="0.35">
      <c r="A15" s="25" t="str">
        <f>'Sozialversichungspfl. Besch.'!A13</f>
        <v>2.1 cc) Sozialversicherung auf Feiertage</v>
      </c>
      <c r="B15" s="25"/>
      <c r="C15" s="25"/>
      <c r="D15" s="25"/>
      <c r="E15" s="23"/>
      <c r="F15" s="99"/>
      <c r="G15" s="99"/>
      <c r="H15" s="100">
        <f t="shared" ref="H15" si="3">$H$7*F15</f>
        <v>0</v>
      </c>
      <c r="I15" s="100"/>
    </row>
    <row r="16" spans="1:9" x14ac:dyDescent="0.35">
      <c r="A16" s="52" t="str">
        <f>'Sozialversichungspfl. Besch.'!A14:D14</f>
        <v>2.1 d) Gesetzliche Lohnfortzahlung im Krankheitsfall</v>
      </c>
      <c r="B16" s="52"/>
      <c r="C16" s="52"/>
      <c r="D16" s="52"/>
      <c r="E16" s="23"/>
      <c r="F16" s="99"/>
      <c r="G16" s="99"/>
      <c r="H16" s="100">
        <f t="shared" si="0"/>
        <v>0</v>
      </c>
      <c r="I16" s="100"/>
    </row>
    <row r="17" spans="1:9" x14ac:dyDescent="0.35">
      <c r="A17" s="26" t="str">
        <f>'Sozialversichungspfl. Besch.'!A15</f>
        <v>2.1 dd) Sozialversicherung auf Lohnfortzahlung</v>
      </c>
      <c r="B17" s="26"/>
      <c r="C17" s="26"/>
      <c r="D17" s="26"/>
      <c r="E17" s="28"/>
      <c r="F17" s="99"/>
      <c r="G17" s="99"/>
      <c r="H17" s="100">
        <f t="shared" ref="H17" si="4">$H$7*F17</f>
        <v>0</v>
      </c>
      <c r="I17" s="100"/>
    </row>
    <row r="18" spans="1:9" x14ac:dyDescent="0.35">
      <c r="A18" s="26" t="str">
        <f>'Sozialversichungspfl. Besch.'!A16:D16</f>
        <v>2.1 e) Tarifliche Ausfallzeiten</v>
      </c>
      <c r="B18" s="26"/>
      <c r="C18" s="26"/>
      <c r="D18" s="26"/>
      <c r="E18" s="28"/>
      <c r="F18" s="99"/>
      <c r="G18" s="99"/>
      <c r="H18" s="100">
        <f t="shared" ref="H18" si="5">$H$7*F18</f>
        <v>0</v>
      </c>
      <c r="I18" s="100"/>
    </row>
    <row r="19" spans="1:9" x14ac:dyDescent="0.35">
      <c r="A19" s="52" t="str">
        <f>'Sozialversichungspfl. Besch.'!A17</f>
        <v>2.1.ee) Sozialversicherung auf Ausfallzeiten</v>
      </c>
      <c r="B19" s="52"/>
      <c r="C19" s="52"/>
      <c r="D19" s="52"/>
      <c r="E19" s="23"/>
      <c r="F19" s="99"/>
      <c r="G19" s="99"/>
      <c r="H19" s="100">
        <f t="shared" si="0"/>
        <v>0</v>
      </c>
      <c r="I19" s="100"/>
    </row>
    <row r="20" spans="1:9" ht="15" thickBot="1" x14ac:dyDescent="0.4">
      <c r="A20" s="56" t="s">
        <v>1</v>
      </c>
      <c r="B20" s="56"/>
      <c r="C20" s="56"/>
      <c r="D20" s="56"/>
      <c r="E20" s="4"/>
      <c r="F20" s="86">
        <f>SUM(F10:F19)</f>
        <v>0</v>
      </c>
      <c r="G20" s="86"/>
      <c r="H20" s="102">
        <f>SUM(H10:I19)</f>
        <v>0</v>
      </c>
      <c r="I20" s="102"/>
    </row>
    <row r="21" spans="1:9" x14ac:dyDescent="0.35">
      <c r="A21" s="79" t="str">
        <f>'Sozialversichungspfl. Besch.'!A19:D19</f>
        <v>2.2 Sozialversicherung Arbeitgeberanteil</v>
      </c>
      <c r="B21" s="79"/>
      <c r="C21" s="79"/>
      <c r="D21" s="79"/>
      <c r="E21" s="8"/>
      <c r="F21" s="84"/>
      <c r="G21" s="84"/>
      <c r="H21" s="73"/>
      <c r="I21" s="73"/>
    </row>
    <row r="22" spans="1:9" x14ac:dyDescent="0.35">
      <c r="A22" s="52" t="str">
        <f>'Sozialversichungspfl. Besch.'!A20:D20</f>
        <v>2.2 a i) Rentenversicherung</v>
      </c>
      <c r="B22" s="52"/>
      <c r="C22" s="52"/>
      <c r="D22" s="52"/>
      <c r="E22" s="23"/>
      <c r="F22" s="103"/>
      <c r="G22" s="103"/>
      <c r="H22" s="100">
        <f t="shared" ref="H22:H29" si="6">$H$7*F22</f>
        <v>0</v>
      </c>
      <c r="I22" s="100"/>
    </row>
    <row r="23" spans="1:9" x14ac:dyDescent="0.35">
      <c r="A23" s="52" t="str">
        <f>'Sozialversichungspfl. Besch.'!A21</f>
        <v>2.2 b i Krankenversicherung</v>
      </c>
      <c r="B23" s="52"/>
      <c r="C23" s="52"/>
      <c r="D23" s="52"/>
      <c r="E23" s="23"/>
      <c r="F23" s="99"/>
      <c r="G23" s="99"/>
      <c r="H23" s="100">
        <f t="shared" si="6"/>
        <v>0</v>
      </c>
      <c r="I23" s="100"/>
    </row>
    <row r="24" spans="1:9" x14ac:dyDescent="0.35">
      <c r="A24" s="57" t="str">
        <f>'Sozialversichungspfl. Besch.'!A22:D22</f>
        <v>2.2 b ii) Zusatzbeitrag Krankenversicherung (Durchschnitt)</v>
      </c>
      <c r="B24" s="57"/>
      <c r="C24" s="57"/>
      <c r="D24" s="57"/>
      <c r="E24" s="23"/>
      <c r="F24" s="108"/>
      <c r="G24" s="108"/>
      <c r="H24" s="100">
        <f t="shared" si="6"/>
        <v>0</v>
      </c>
      <c r="I24" s="100"/>
    </row>
    <row r="25" spans="1:9" x14ac:dyDescent="0.35">
      <c r="A25" s="52" t="str">
        <f>'Sozialversichungspfl. Besch.'!A23:D23</f>
        <v>2.2 c i) Arbeitslosenversicherung</v>
      </c>
      <c r="B25" s="52"/>
      <c r="C25" s="52"/>
      <c r="D25" s="52"/>
      <c r="E25" s="5"/>
      <c r="F25" s="99"/>
      <c r="G25" s="99"/>
      <c r="H25" s="100">
        <f t="shared" si="6"/>
        <v>0</v>
      </c>
      <c r="I25" s="100"/>
    </row>
    <row r="26" spans="1:9" x14ac:dyDescent="0.35">
      <c r="A26" s="52" t="str">
        <f>'Sozialversichungspfl. Besch.'!A24:D24</f>
        <v>2.2 d i) Pflegeversicherung</v>
      </c>
      <c r="B26" s="52"/>
      <c r="C26" s="52"/>
      <c r="D26" s="52"/>
      <c r="E26" s="5"/>
      <c r="F26" s="99"/>
      <c r="G26" s="99"/>
      <c r="H26" s="100">
        <f t="shared" si="6"/>
        <v>0</v>
      </c>
      <c r="I26" s="100"/>
    </row>
    <row r="27" spans="1:9" x14ac:dyDescent="0.35">
      <c r="A27" s="52" t="str">
        <f>'Sozialversichungspfl. Besch.'!A25:D25</f>
        <v>2.2 e i) Umlage U2 Krankenversicherung Mutterschaft</v>
      </c>
      <c r="B27" s="52"/>
      <c r="C27" s="52"/>
      <c r="D27" s="52"/>
      <c r="E27" s="5"/>
      <c r="F27" s="99"/>
      <c r="G27" s="99"/>
      <c r="H27" s="100">
        <f t="shared" si="6"/>
        <v>0</v>
      </c>
      <c r="I27" s="100"/>
    </row>
    <row r="28" spans="1:9" x14ac:dyDescent="0.35">
      <c r="A28" s="57" t="str">
        <f>'Sozialversichungspfl. Besch.'!A26:D26</f>
        <v>2.2 f i) Insolvenzgeldumlage</v>
      </c>
      <c r="B28" s="57"/>
      <c r="C28" s="57"/>
      <c r="D28" s="57"/>
      <c r="E28" s="23"/>
      <c r="F28" s="103"/>
      <c r="G28" s="103"/>
      <c r="H28" s="100">
        <f t="shared" si="6"/>
        <v>0</v>
      </c>
      <c r="I28" s="100"/>
    </row>
    <row r="29" spans="1:9" x14ac:dyDescent="0.35">
      <c r="A29" s="54" t="str">
        <f>'Sozialversichungspfl. Besch.'!A27:D27</f>
        <v>2.2 g i) Gesetzliche Unfallversicherung</v>
      </c>
      <c r="B29" s="54"/>
      <c r="C29" s="54"/>
      <c r="D29" s="54"/>
      <c r="E29" s="23"/>
      <c r="F29" s="99"/>
      <c r="G29" s="99"/>
      <c r="H29" s="100">
        <f t="shared" si="6"/>
        <v>0</v>
      </c>
      <c r="I29" s="100"/>
    </row>
    <row r="30" spans="1:9" ht="15" thickBot="1" x14ac:dyDescent="0.4">
      <c r="A30" s="81" t="s">
        <v>5</v>
      </c>
      <c r="B30" s="81"/>
      <c r="C30" s="81"/>
      <c r="D30" s="81"/>
      <c r="E30" s="4"/>
      <c r="F30" s="86">
        <f>SUM(F22:F29)</f>
        <v>0</v>
      </c>
      <c r="G30" s="86"/>
      <c r="H30" s="102">
        <f>SUM(H22:I29)</f>
        <v>0</v>
      </c>
      <c r="I30" s="102"/>
    </row>
    <row r="31" spans="1:9" x14ac:dyDescent="0.35">
      <c r="A31" s="109" t="str">
        <f>'Sozialversichungspfl. Besch.'!A29:D29</f>
        <v>2.3) Zusätzliche auftragsbezogene, Lohngebundene  Kosten</v>
      </c>
      <c r="B31" s="109"/>
      <c r="C31" s="109"/>
      <c r="D31" s="109"/>
      <c r="E31" s="23"/>
      <c r="F31" s="110"/>
      <c r="G31" s="110"/>
      <c r="H31" s="100"/>
      <c r="I31" s="100"/>
    </row>
    <row r="32" spans="1:9" x14ac:dyDescent="0.35">
      <c r="A32" s="54" t="str">
        <f>'Sozialversichungspfl. Besch.'!A30:D30</f>
        <v>2.3 Betriebshaftpflichtversicherung</v>
      </c>
      <c r="B32" s="54"/>
      <c r="C32" s="54"/>
      <c r="D32" s="54"/>
      <c r="E32" s="23"/>
      <c r="F32" s="99"/>
      <c r="G32" s="99"/>
      <c r="H32" s="100">
        <f t="shared" ref="H32:H34" si="7">$H$7*F32</f>
        <v>0</v>
      </c>
      <c r="I32" s="100"/>
    </row>
    <row r="33" spans="1:9" x14ac:dyDescent="0.35">
      <c r="A33" s="57" t="str">
        <f>'Sozialversichungspfl. Besch.'!A31:D31</f>
        <v xml:space="preserve">2.4 Aufsichtslohn Vorarbeiter inkl. soziale Folgekosten </v>
      </c>
      <c r="B33" s="57"/>
      <c r="C33" s="57"/>
      <c r="D33" s="57"/>
      <c r="E33" s="23"/>
      <c r="F33" s="99"/>
      <c r="G33" s="99"/>
      <c r="H33" s="100">
        <f t="shared" si="7"/>
        <v>0</v>
      </c>
      <c r="I33" s="100"/>
    </row>
    <row r="34" spans="1:9" x14ac:dyDescent="0.35">
      <c r="A34" s="54" t="str">
        <f>'Sozialversichungspfl. Besch.'!A32:D32</f>
        <v>2.5 Sonstige Personalkosten (Arbeitskleidung etc.)</v>
      </c>
      <c r="B34" s="54"/>
      <c r="C34" s="54"/>
      <c r="D34" s="54"/>
      <c r="E34" s="23"/>
      <c r="F34" s="99"/>
      <c r="G34" s="99"/>
      <c r="H34" s="100">
        <f t="shared" si="7"/>
        <v>0</v>
      </c>
      <c r="I34" s="100"/>
    </row>
    <row r="35" spans="1:9" ht="15" thickBot="1" x14ac:dyDescent="0.4">
      <c r="A35" s="81" t="s">
        <v>16</v>
      </c>
      <c r="B35" s="81"/>
      <c r="C35" s="81"/>
      <c r="D35" s="81"/>
      <c r="E35" s="4"/>
      <c r="F35" s="70">
        <f>SUM(F31:F34)</f>
        <v>0</v>
      </c>
      <c r="G35" s="70"/>
      <c r="H35" s="111">
        <f>H20+H30+SUM(H31:I34)</f>
        <v>0</v>
      </c>
      <c r="I35" s="111"/>
    </row>
    <row r="36" spans="1:9" x14ac:dyDescent="0.35">
      <c r="A36" s="73"/>
      <c r="B36" s="73"/>
      <c r="C36" s="73"/>
      <c r="D36" s="73"/>
      <c r="E36" s="5"/>
      <c r="F36" s="58"/>
      <c r="G36" s="58"/>
      <c r="H36" s="73"/>
      <c r="I36" s="73"/>
    </row>
    <row r="37" spans="1:9" x14ac:dyDescent="0.35">
      <c r="A37" s="55" t="s">
        <v>4</v>
      </c>
      <c r="B37" s="55"/>
      <c r="C37" s="55"/>
      <c r="D37" s="55"/>
      <c r="E37" s="9"/>
      <c r="F37" s="112"/>
      <c r="G37" s="112"/>
      <c r="H37" s="59"/>
      <c r="I37" s="59"/>
    </row>
    <row r="38" spans="1:9" x14ac:dyDescent="0.35">
      <c r="A38" s="57" t="str">
        <f>'Sozialversichungspfl. Besch.'!A36:D36</f>
        <v>3.1 a) Objektleiter inkl. soziale Folgekosten</v>
      </c>
      <c r="B38" s="57"/>
      <c r="C38" s="57"/>
      <c r="D38" s="57"/>
      <c r="E38" s="23"/>
      <c r="F38" s="103"/>
      <c r="G38" s="103"/>
      <c r="H38" s="100">
        <f t="shared" ref="H38:H45" si="8">$H$7*F38</f>
        <v>0</v>
      </c>
      <c r="I38" s="100"/>
    </row>
    <row r="39" spans="1:9" x14ac:dyDescent="0.35">
      <c r="A39" s="54" t="str">
        <f>'Sozialversichungspfl. Besch.'!A37:D37</f>
        <v>3.1 b) Betriebsleiter inkl. soziale Folgekosten</v>
      </c>
      <c r="B39" s="54"/>
      <c r="C39" s="54"/>
      <c r="D39" s="54"/>
      <c r="E39" s="23"/>
      <c r="F39" s="99"/>
      <c r="G39" s="99"/>
      <c r="H39" s="101">
        <f t="shared" si="8"/>
        <v>0</v>
      </c>
      <c r="I39" s="101"/>
    </row>
    <row r="40" spans="1:9" x14ac:dyDescent="0.35">
      <c r="A40" s="80" t="s">
        <v>67</v>
      </c>
      <c r="B40" s="80"/>
      <c r="C40" s="80"/>
      <c r="D40" s="80"/>
      <c r="E40" s="33"/>
      <c r="F40" s="99"/>
      <c r="G40" s="99"/>
      <c r="H40" s="101">
        <f t="shared" ref="H40" si="9">$H$7*F40</f>
        <v>0</v>
      </c>
      <c r="I40" s="101"/>
    </row>
    <row r="41" spans="1:9" x14ac:dyDescent="0.35">
      <c r="A41" s="54" t="str">
        <f>'Sozialversichungspfl. Besch.'!A39:D39</f>
        <v>3.3 Reinigungsmittel,  Kleinmaterial</v>
      </c>
      <c r="B41" s="54"/>
      <c r="C41" s="54"/>
      <c r="D41" s="54"/>
      <c r="E41" s="23"/>
      <c r="F41" s="99"/>
      <c r="G41" s="99"/>
      <c r="H41" s="101">
        <f t="shared" si="8"/>
        <v>0</v>
      </c>
      <c r="I41" s="101"/>
    </row>
    <row r="42" spans="1:9" x14ac:dyDescent="0.35">
      <c r="A42" s="80" t="str">
        <f>'Sozialversichungspfl. Besch.'!A40:D40</f>
        <v>3.4  Sondereinzelkosten Mopwäsche</v>
      </c>
      <c r="B42" s="80"/>
      <c r="C42" s="80"/>
      <c r="D42" s="80"/>
      <c r="E42" s="6"/>
      <c r="F42" s="99"/>
      <c r="G42" s="99"/>
      <c r="H42" s="101">
        <f t="shared" si="8"/>
        <v>0</v>
      </c>
      <c r="I42" s="101"/>
    </row>
    <row r="43" spans="1:9" x14ac:dyDescent="0.35">
      <c r="A43" s="54" t="str">
        <f>'Sozialversichungspfl. Besch.'!A41:D41</f>
        <v>3.5 Maschinen und Geräte (AFA, Wartung, Betriebskosten)</v>
      </c>
      <c r="B43" s="54"/>
      <c r="C43" s="54"/>
      <c r="D43" s="54"/>
      <c r="E43" s="23"/>
      <c r="F43" s="99"/>
      <c r="G43" s="99"/>
      <c r="H43" s="101">
        <f t="shared" si="8"/>
        <v>0</v>
      </c>
      <c r="I43" s="101"/>
    </row>
    <row r="44" spans="1:9" x14ac:dyDescent="0.35">
      <c r="A44" s="27" t="str">
        <f>'Sozialversichungspfl. Besch.'!A42</f>
        <v>3.6 Kosten Schulung /Einarbeitung</v>
      </c>
      <c r="B44" s="27"/>
      <c r="C44" s="27"/>
      <c r="D44" s="27"/>
      <c r="E44" s="28"/>
      <c r="F44" s="99"/>
      <c r="G44" s="99"/>
      <c r="H44" s="101">
        <f t="shared" ref="H44" si="10">$H$7*F44</f>
        <v>0</v>
      </c>
      <c r="I44" s="101"/>
    </row>
    <row r="45" spans="1:9" x14ac:dyDescent="0.35">
      <c r="A45" s="54" t="str">
        <f>'Sozialversichungspfl. Besch.'!A43:D43</f>
        <v>3.7 Qualitätssicherung / - managment</v>
      </c>
      <c r="B45" s="54"/>
      <c r="C45" s="54"/>
      <c r="D45" s="54"/>
      <c r="E45" s="23"/>
      <c r="F45" s="99"/>
      <c r="G45" s="99"/>
      <c r="H45" s="101">
        <f t="shared" si="8"/>
        <v>0</v>
      </c>
      <c r="I45" s="101"/>
    </row>
    <row r="46" spans="1:9" ht="15" thickBot="1" x14ac:dyDescent="0.4">
      <c r="A46" s="56" t="s">
        <v>17</v>
      </c>
      <c r="B46" s="56"/>
      <c r="C46" s="56"/>
      <c r="D46" s="56"/>
      <c r="E46" s="4"/>
      <c r="F46" s="70">
        <f>SUM(F38:F45)</f>
        <v>0</v>
      </c>
      <c r="G46" s="70"/>
      <c r="H46" s="111">
        <f>SUM(H38:I45)</f>
        <v>0</v>
      </c>
      <c r="I46" s="111"/>
    </row>
    <row r="47" spans="1:9" x14ac:dyDescent="0.35">
      <c r="A47" s="73"/>
      <c r="B47" s="73"/>
      <c r="C47" s="73"/>
      <c r="D47" s="73"/>
      <c r="E47" s="5"/>
      <c r="F47" s="58"/>
      <c r="G47" s="58"/>
      <c r="H47" s="73"/>
      <c r="I47" s="73"/>
    </row>
    <row r="48" spans="1:9" x14ac:dyDescent="0.35">
      <c r="A48" s="112" t="s">
        <v>6</v>
      </c>
      <c r="B48" s="112"/>
      <c r="C48" s="112"/>
      <c r="D48" s="112"/>
      <c r="E48" s="9"/>
      <c r="F48" s="112"/>
      <c r="G48" s="112"/>
      <c r="H48" s="74"/>
      <c r="I48" s="74"/>
    </row>
    <row r="49" spans="1:9" x14ac:dyDescent="0.35">
      <c r="A49" s="57" t="str">
        <f>'Sozialversichungspfl. Besch.'!A47:D47</f>
        <v>4.1 Technische Angestellte incl. Lohnfolgekosten</v>
      </c>
      <c r="B49" s="57"/>
      <c r="C49" s="57"/>
      <c r="D49" s="57"/>
      <c r="E49" s="23"/>
      <c r="F49" s="113"/>
      <c r="G49" s="113"/>
      <c r="H49" s="101">
        <f t="shared" ref="H49:H56" si="11">$H$7*F49</f>
        <v>0</v>
      </c>
      <c r="I49" s="101"/>
    </row>
    <row r="50" spans="1:9" x14ac:dyDescent="0.35">
      <c r="A50" s="57" t="str">
        <f>'Sozialversichungspfl. Besch.'!A48:D48</f>
        <v>4.2. Kaufmännische Angestelle, incl. Lohnfolgekosten</v>
      </c>
      <c r="B50" s="57"/>
      <c r="C50" s="57"/>
      <c r="D50" s="57"/>
      <c r="E50" s="23"/>
      <c r="F50" s="99"/>
      <c r="G50" s="99"/>
      <c r="H50" s="101">
        <f t="shared" si="11"/>
        <v>0</v>
      </c>
      <c r="I50" s="101"/>
    </row>
    <row r="51" spans="1:9" x14ac:dyDescent="0.35">
      <c r="A51" s="57" t="str">
        <f>'Sozialversichungspfl. Besch.'!A49:D49</f>
        <v>4.3 Fuhrparkkosten</v>
      </c>
      <c r="B51" s="57"/>
      <c r="C51" s="57"/>
      <c r="D51" s="57"/>
      <c r="E51" s="23"/>
      <c r="F51" s="99"/>
      <c r="G51" s="99"/>
      <c r="H51" s="101">
        <f t="shared" si="11"/>
        <v>0</v>
      </c>
      <c r="I51" s="101"/>
    </row>
    <row r="52" spans="1:9" x14ac:dyDescent="0.35">
      <c r="A52" s="54" t="str">
        <f>'Sozialversichungspfl. Besch.'!A50:D50</f>
        <v>4.4  Verwaltungskosten (Miete, Telefon usw.)</v>
      </c>
      <c r="B52" s="54"/>
      <c r="C52" s="54"/>
      <c r="D52" s="54"/>
      <c r="E52" s="23"/>
      <c r="F52" s="99"/>
      <c r="G52" s="99"/>
      <c r="H52" s="101">
        <f t="shared" si="11"/>
        <v>0</v>
      </c>
      <c r="I52" s="101"/>
    </row>
    <row r="53" spans="1:9" x14ac:dyDescent="0.35">
      <c r="A53" s="54" t="str">
        <f>'Sozialversichungspfl. Besch.'!A51:D51</f>
        <v>4.5 Schwerbehindertenabgabe</v>
      </c>
      <c r="B53" s="54"/>
      <c r="C53" s="54"/>
      <c r="D53" s="54"/>
      <c r="E53" s="23"/>
      <c r="F53" s="99"/>
      <c r="G53" s="99"/>
      <c r="H53" s="101">
        <f t="shared" si="11"/>
        <v>0</v>
      </c>
      <c r="I53" s="101"/>
    </row>
    <row r="54" spans="1:9" x14ac:dyDescent="0.35">
      <c r="A54" s="54" t="str">
        <f>'Sozialversichungspfl. Besch.'!A52:D52</f>
        <v>4.6 Betriebsratskosten</v>
      </c>
      <c r="B54" s="54"/>
      <c r="C54" s="54"/>
      <c r="D54" s="54"/>
      <c r="E54" s="23"/>
      <c r="F54" s="99"/>
      <c r="G54" s="99"/>
      <c r="H54" s="101">
        <f t="shared" si="11"/>
        <v>0</v>
      </c>
      <c r="I54" s="101"/>
    </row>
    <row r="55" spans="1:9" x14ac:dyDescent="0.35">
      <c r="A55" s="52" t="str">
        <f>'Sozialversichungspfl. Besch.'!A53:D53</f>
        <v>4.7 sonstige Kosten (Verbandsbeiträge, Zertifizierungen)</v>
      </c>
      <c r="B55" s="52"/>
      <c r="C55" s="52"/>
      <c r="D55" s="52"/>
      <c r="E55" s="23"/>
      <c r="F55" s="99"/>
      <c r="G55" s="99"/>
      <c r="H55" s="101">
        <f t="shared" si="11"/>
        <v>0</v>
      </c>
      <c r="I55" s="101"/>
    </row>
    <row r="56" spans="1:9" x14ac:dyDescent="0.35">
      <c r="A56" s="25" t="str">
        <f>'Sozialversichungspfl. Besch.'!A54:D54</f>
        <v>4.8 Vorfinanzierung Sozialversicherungsbeiträge</v>
      </c>
      <c r="B56" s="25"/>
      <c r="C56" s="25"/>
      <c r="D56" s="25"/>
      <c r="E56" s="23"/>
      <c r="F56" s="99"/>
      <c r="G56" s="99"/>
      <c r="H56" s="101">
        <f t="shared" si="11"/>
        <v>0</v>
      </c>
      <c r="I56" s="101"/>
    </row>
    <row r="57" spans="1:9" ht="15" thickBot="1" x14ac:dyDescent="0.4">
      <c r="A57" s="56" t="s">
        <v>15</v>
      </c>
      <c r="B57" s="56"/>
      <c r="C57" s="56"/>
      <c r="D57" s="56"/>
      <c r="E57" s="4"/>
      <c r="F57" s="70">
        <f>SUM(F49:F56)</f>
        <v>0</v>
      </c>
      <c r="G57" s="70"/>
      <c r="H57" s="111">
        <f>SUM(H49:I56)</f>
        <v>0</v>
      </c>
      <c r="I57" s="111"/>
    </row>
    <row r="58" spans="1:9" x14ac:dyDescent="0.35">
      <c r="A58" s="77"/>
      <c r="B58" s="77"/>
      <c r="C58" s="77"/>
      <c r="D58" s="77"/>
      <c r="E58" s="77"/>
      <c r="F58" s="77"/>
      <c r="G58" s="77"/>
      <c r="H58" s="73"/>
      <c r="I58" s="73"/>
    </row>
    <row r="59" spans="1:9" x14ac:dyDescent="0.35">
      <c r="A59" s="77"/>
      <c r="B59" s="77"/>
      <c r="C59" s="77"/>
      <c r="D59" s="77"/>
      <c r="E59" s="77"/>
      <c r="F59" s="77"/>
      <c r="G59" s="77"/>
      <c r="H59" s="73"/>
      <c r="I59" s="73"/>
    </row>
    <row r="60" spans="1:9" ht="15" thickBot="1" x14ac:dyDescent="0.4">
      <c r="A60" s="71" t="s">
        <v>7</v>
      </c>
      <c r="B60" s="71"/>
      <c r="C60" s="71"/>
      <c r="D60" s="71"/>
      <c r="E60" s="4"/>
      <c r="F60" s="70">
        <f>F7+F20+F30+F35+F46+F57</f>
        <v>1</v>
      </c>
      <c r="G60" s="70"/>
      <c r="H60" s="111">
        <f>H7+H35+H46+H57</f>
        <v>0</v>
      </c>
      <c r="I60" s="111"/>
    </row>
    <row r="61" spans="1:9" x14ac:dyDescent="0.35">
      <c r="A61" s="73"/>
      <c r="B61" s="73"/>
      <c r="C61" s="73"/>
      <c r="D61" s="73"/>
      <c r="E61" s="73"/>
      <c r="F61" s="73"/>
      <c r="G61" s="73"/>
      <c r="H61" s="59"/>
      <c r="I61" s="59"/>
    </row>
    <row r="62" spans="1:9" x14ac:dyDescent="0.35">
      <c r="A62" s="52" t="str">
        <f>'Sozialversichungspfl. Besch.'!A60</f>
        <v>5.1 Gewerbesteuer</v>
      </c>
      <c r="B62" s="52"/>
      <c r="C62" s="52"/>
      <c r="D62" s="52"/>
      <c r="E62" s="24"/>
      <c r="F62" s="99"/>
      <c r="G62" s="99"/>
      <c r="H62" s="117">
        <f t="shared" ref="H62:H63" si="12">$H$7*F62</f>
        <v>0</v>
      </c>
      <c r="I62" s="117"/>
    </row>
    <row r="63" spans="1:9" ht="15" thickBot="1" x14ac:dyDescent="0.4">
      <c r="A63" s="67" t="s">
        <v>8</v>
      </c>
      <c r="B63" s="67"/>
      <c r="C63" s="67"/>
      <c r="D63" s="67"/>
      <c r="E63" s="3"/>
      <c r="F63" s="118"/>
      <c r="G63" s="118"/>
      <c r="H63" s="119">
        <f t="shared" si="12"/>
        <v>0</v>
      </c>
      <c r="I63" s="119"/>
    </row>
    <row r="64" spans="1:9" x14ac:dyDescent="0.35">
      <c r="A64" s="73"/>
      <c r="B64" s="73"/>
      <c r="C64" s="73"/>
      <c r="D64" s="73"/>
      <c r="E64" s="73"/>
      <c r="F64" s="73"/>
      <c r="G64" s="73"/>
      <c r="H64" s="5"/>
      <c r="I64" s="5"/>
    </row>
    <row r="65" spans="1:11" x14ac:dyDescent="0.35">
      <c r="A65" s="74"/>
      <c r="B65" s="74"/>
      <c r="C65" s="74"/>
      <c r="D65" s="74"/>
      <c r="E65" s="74"/>
      <c r="F65" s="74"/>
      <c r="G65" s="74"/>
      <c r="H65" s="17"/>
      <c r="I65" s="17"/>
    </row>
    <row r="66" spans="1:11" x14ac:dyDescent="0.35">
      <c r="A66" s="14" t="s">
        <v>9</v>
      </c>
      <c r="B66" s="15"/>
      <c r="C66" s="15"/>
      <c r="D66" s="15"/>
      <c r="E66" s="15"/>
      <c r="F66" s="89">
        <f>F60+F62+F63</f>
        <v>1</v>
      </c>
      <c r="G66" s="89"/>
      <c r="H66" s="120">
        <f>H7*(F60+F62+F63)-H7</f>
        <v>0</v>
      </c>
      <c r="I66" s="120"/>
    </row>
    <row r="67" spans="1:11" x14ac:dyDescent="0.35">
      <c r="A67" s="14" t="s">
        <v>10</v>
      </c>
      <c r="B67" s="15"/>
      <c r="C67" s="15"/>
      <c r="D67" s="15"/>
      <c r="E67" s="15"/>
      <c r="F67" s="90">
        <f>H7+H66</f>
        <v>0</v>
      </c>
      <c r="G67" s="90"/>
      <c r="H67" s="120">
        <f>H7+H66</f>
        <v>0</v>
      </c>
      <c r="I67" s="120"/>
      <c r="K67" s="46" t="s">
        <v>74</v>
      </c>
    </row>
    <row r="68" spans="1:11" x14ac:dyDescent="0.35">
      <c r="A68" s="114" t="s">
        <v>63</v>
      </c>
      <c r="B68" s="115"/>
      <c r="C68" s="115"/>
      <c r="D68" s="115"/>
      <c r="E68" s="115"/>
      <c r="F68" s="115"/>
      <c r="G68" s="116"/>
      <c r="H68" s="45"/>
      <c r="I68" s="45"/>
      <c r="K68" s="47" t="str">
        <f>IF((H68+'Sozialversichungspfl. Besch.'!G66+'Geringfügig Beschäftigte'!H66)&lt;&gt;1,"Fehler: Summe ist nicht 100%","Summe ist korrekt")</f>
        <v>Fehler: Summe ist nicht 100%</v>
      </c>
    </row>
    <row r="70" spans="1:11" ht="15" customHeight="1" x14ac:dyDescent="0.35">
      <c r="A70" s="43" t="s">
        <v>68</v>
      </c>
      <c r="B70" s="43"/>
      <c r="C70" s="43"/>
      <c r="D70" s="43"/>
      <c r="E70" s="43"/>
      <c r="F70" s="43"/>
      <c r="G70" s="44"/>
      <c r="H70" s="64">
        <f>SUM(F67*H68+'Geringfügig Beschäftigte'!F65*'Geringfügig Beschäftigte'!H66+'Sozialversichungspfl. Besch.'!F65*'Sozialversichungspfl. Besch.'!G66)</f>
        <v>0</v>
      </c>
      <c r="I70" s="65"/>
      <c r="K70" s="46"/>
    </row>
    <row r="71" spans="1:11" x14ac:dyDescent="0.35">
      <c r="A71" s="43" t="s">
        <v>71</v>
      </c>
      <c r="B71" s="43"/>
      <c r="C71" s="43"/>
      <c r="D71" s="43"/>
      <c r="E71" s="43"/>
      <c r="F71" s="43"/>
      <c r="G71" s="44"/>
      <c r="H71" s="65"/>
      <c r="I71" s="65"/>
    </row>
    <row r="72" spans="1:11" x14ac:dyDescent="0.35">
      <c r="A72" s="49" t="s">
        <v>69</v>
      </c>
      <c r="B72" s="50"/>
      <c r="C72" s="50"/>
      <c r="D72" s="50"/>
      <c r="E72" s="50"/>
      <c r="F72" s="50"/>
      <c r="G72" s="51"/>
      <c r="H72" s="65"/>
      <c r="I72" s="65"/>
    </row>
    <row r="73" spans="1:11" x14ac:dyDescent="0.35">
      <c r="A73" s="48" t="s">
        <v>75</v>
      </c>
    </row>
  </sheetData>
  <sheetProtection algorithmName="SHA-512" hashValue="R346IhK3TfRTytoYUxlq9G1er+oIZpL97mOAH4xMFpm2BzcSoJjJEbIbCfSeKaORoSfLge17lfXs3piohOmjKQ==" saltValue="IOe8gbVxkMu9cdSFCYGZXw==" spinCount="100000" sheet="1" objects="1" scenarios="1"/>
  <mergeCells count="171">
    <mergeCell ref="A53:D53"/>
    <mergeCell ref="F53:G53"/>
    <mergeCell ref="H53:I53"/>
    <mergeCell ref="A54:D54"/>
    <mergeCell ref="F54:G54"/>
    <mergeCell ref="H54:I54"/>
    <mergeCell ref="A51:D51"/>
    <mergeCell ref="A58:G59"/>
    <mergeCell ref="H58:I58"/>
    <mergeCell ref="H59:I59"/>
    <mergeCell ref="F51:G51"/>
    <mergeCell ref="H51:I51"/>
    <mergeCell ref="A52:D52"/>
    <mergeCell ref="F52:G52"/>
    <mergeCell ref="H52:I52"/>
    <mergeCell ref="A60:D60"/>
    <mergeCell ref="F60:G60"/>
    <mergeCell ref="H60:I60"/>
    <mergeCell ref="A55:D55"/>
    <mergeCell ref="F55:G55"/>
    <mergeCell ref="H55:I55"/>
    <mergeCell ref="F56:G56"/>
    <mergeCell ref="H56:I56"/>
    <mergeCell ref="A57:D57"/>
    <mergeCell ref="F57:G57"/>
    <mergeCell ref="H57:I57"/>
    <mergeCell ref="A68:G68"/>
    <mergeCell ref="A61:G61"/>
    <mergeCell ref="H61:I61"/>
    <mergeCell ref="A62:D62"/>
    <mergeCell ref="F62:G62"/>
    <mergeCell ref="H62:I62"/>
    <mergeCell ref="A63:D63"/>
    <mergeCell ref="F63:G63"/>
    <mergeCell ref="H63:I63"/>
    <mergeCell ref="A64:G65"/>
    <mergeCell ref="F66:G66"/>
    <mergeCell ref="H66:I66"/>
    <mergeCell ref="F67:G67"/>
    <mergeCell ref="H67:I67"/>
    <mergeCell ref="A49:D49"/>
    <mergeCell ref="F49:G49"/>
    <mergeCell ref="H49:I49"/>
    <mergeCell ref="A50:D50"/>
    <mergeCell ref="F50:G50"/>
    <mergeCell ref="H50:I50"/>
    <mergeCell ref="A47:D47"/>
    <mergeCell ref="F47:G47"/>
    <mergeCell ref="H47:I47"/>
    <mergeCell ref="A48:D48"/>
    <mergeCell ref="F48:G48"/>
    <mergeCell ref="H48:I48"/>
    <mergeCell ref="A45:D45"/>
    <mergeCell ref="F45:G45"/>
    <mergeCell ref="H45:I45"/>
    <mergeCell ref="A46:D46"/>
    <mergeCell ref="F46:G46"/>
    <mergeCell ref="H46:I46"/>
    <mergeCell ref="A42:D42"/>
    <mergeCell ref="F42:G42"/>
    <mergeCell ref="H42:I42"/>
    <mergeCell ref="A43:D43"/>
    <mergeCell ref="F43:G43"/>
    <mergeCell ref="H43:I43"/>
    <mergeCell ref="A39:D39"/>
    <mergeCell ref="F39:G39"/>
    <mergeCell ref="H39:I39"/>
    <mergeCell ref="A41:D41"/>
    <mergeCell ref="F41:G41"/>
    <mergeCell ref="H41:I41"/>
    <mergeCell ref="A37:D37"/>
    <mergeCell ref="F37:G37"/>
    <mergeCell ref="H37:I37"/>
    <mergeCell ref="A38:D38"/>
    <mergeCell ref="F38:G38"/>
    <mergeCell ref="H38:I38"/>
    <mergeCell ref="F40:G40"/>
    <mergeCell ref="H40:I40"/>
    <mergeCell ref="A40:D40"/>
    <mergeCell ref="A35:D35"/>
    <mergeCell ref="F35:G35"/>
    <mergeCell ref="H35:I35"/>
    <mergeCell ref="A36:D36"/>
    <mergeCell ref="F36:G36"/>
    <mergeCell ref="H36:I36"/>
    <mergeCell ref="A33:D33"/>
    <mergeCell ref="F33:G33"/>
    <mergeCell ref="H33:I33"/>
    <mergeCell ref="A34:D34"/>
    <mergeCell ref="F34:G34"/>
    <mergeCell ref="H34:I34"/>
    <mergeCell ref="A29:D29"/>
    <mergeCell ref="F29:G29"/>
    <mergeCell ref="H29:I29"/>
    <mergeCell ref="A31:D31"/>
    <mergeCell ref="F31:G31"/>
    <mergeCell ref="H31:I31"/>
    <mergeCell ref="A32:D32"/>
    <mergeCell ref="F32:G32"/>
    <mergeCell ref="H32:I32"/>
    <mergeCell ref="A30:D30"/>
    <mergeCell ref="F30:G30"/>
    <mergeCell ref="H30:I30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H24:I24"/>
    <mergeCell ref="A25:D25"/>
    <mergeCell ref="F25:G25"/>
    <mergeCell ref="H25:I25"/>
    <mergeCell ref="A22:D22"/>
    <mergeCell ref="F22:G22"/>
    <mergeCell ref="H22:I22"/>
    <mergeCell ref="A23:D23"/>
    <mergeCell ref="F23:G23"/>
    <mergeCell ref="H23:I23"/>
    <mergeCell ref="F24:G24"/>
    <mergeCell ref="B1:H1"/>
    <mergeCell ref="B3:D3"/>
    <mergeCell ref="G3:I3"/>
    <mergeCell ref="A6:I6"/>
    <mergeCell ref="A14:D14"/>
    <mergeCell ref="F14:G14"/>
    <mergeCell ref="H14:I14"/>
    <mergeCell ref="A16:D16"/>
    <mergeCell ref="F16:G16"/>
    <mergeCell ref="H16:I16"/>
    <mergeCell ref="A10:D10"/>
    <mergeCell ref="F10:G10"/>
    <mergeCell ref="H10:I10"/>
    <mergeCell ref="A12:D12"/>
    <mergeCell ref="F12:G12"/>
    <mergeCell ref="H12:I12"/>
    <mergeCell ref="H11:I11"/>
    <mergeCell ref="H13:I13"/>
    <mergeCell ref="F11:G11"/>
    <mergeCell ref="F13:G13"/>
    <mergeCell ref="F15:G15"/>
    <mergeCell ref="H15:I15"/>
    <mergeCell ref="A5:D5"/>
    <mergeCell ref="A4:E4"/>
    <mergeCell ref="H70:I72"/>
    <mergeCell ref="F17:G17"/>
    <mergeCell ref="F18:G18"/>
    <mergeCell ref="H17:I17"/>
    <mergeCell ref="H18:I18"/>
    <mergeCell ref="F44:G44"/>
    <mergeCell ref="H44:I44"/>
    <mergeCell ref="A7:D7"/>
    <mergeCell ref="F7:G7"/>
    <mergeCell ref="H7:I7"/>
    <mergeCell ref="A8:D8"/>
    <mergeCell ref="F8:G8"/>
    <mergeCell ref="A9:D9"/>
    <mergeCell ref="F9:G9"/>
    <mergeCell ref="A21:D21"/>
    <mergeCell ref="F21:G21"/>
    <mergeCell ref="H21:I21"/>
    <mergeCell ref="A19:D19"/>
    <mergeCell ref="F19:G19"/>
    <mergeCell ref="H19:I19"/>
    <mergeCell ref="A20:D20"/>
    <mergeCell ref="F20:G20"/>
    <mergeCell ref="H20:I20"/>
    <mergeCell ref="A24:D24"/>
  </mergeCells>
  <pageMargins left="0.70866141732283472" right="0.70866141732283472" top="0.78740157480314965" bottom="0.78740157480314965" header="0.31496062992125984" footer="0.31496062992125984"/>
  <pageSetup paperSize="9" scale="66" orientation="portrait" r:id="rId1"/>
  <headerFooter>
    <oddFooter>&amp;L25.41.1
Stand 02/2018</oddFooter>
  </headerFooter>
  <rowBreaks count="1" manualBreakCount="1">
    <brk id="73" max="8" man="1"/>
  </rowBreaks>
  <ignoredErrors>
    <ignoredError sqref="K68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tabColor theme="3" tint="0.39997558519241921"/>
  </sheetPr>
  <dimension ref="A1:K71"/>
  <sheetViews>
    <sheetView zoomScaleNormal="100" workbookViewId="0">
      <selection activeCell="F70" sqref="F70"/>
    </sheetView>
  </sheetViews>
  <sheetFormatPr baseColWidth="10" defaultRowHeight="14.5" x14ac:dyDescent="0.35"/>
  <cols>
    <col min="1" max="4" width="14.54296875" customWidth="1"/>
    <col min="5" max="5" width="12.453125" customWidth="1"/>
    <col min="6" max="6" width="14.54296875" customWidth="1"/>
    <col min="7" max="7" width="16.81640625" customWidth="1"/>
    <col min="8" max="9" width="14.54296875" customWidth="1"/>
    <col min="11" max="11" width="26.1796875" customWidth="1"/>
  </cols>
  <sheetData>
    <row r="1" spans="1:9" ht="21" x14ac:dyDescent="0.5">
      <c r="B1" s="83" t="s">
        <v>18</v>
      </c>
      <c r="C1" s="83"/>
      <c r="D1" s="83"/>
      <c r="E1" s="83"/>
      <c r="F1" s="83"/>
      <c r="G1" s="83"/>
      <c r="H1" s="83"/>
    </row>
    <row r="2" spans="1:9" x14ac:dyDescent="0.35">
      <c r="A2" s="12" t="str">
        <f>'Sozialversichungspfl. Besch.'!A2</f>
        <v>Ausschreibung: 25-2026-00363</v>
      </c>
      <c r="B2" s="12"/>
      <c r="C2" s="12"/>
      <c r="D2" s="12"/>
      <c r="E2" s="13" t="str">
        <f>'Sozialversichungspfl. Besch.'!E2</f>
        <v>KIZ  129</v>
      </c>
      <c r="F2" s="12"/>
      <c r="G2" s="12"/>
      <c r="H2" s="12"/>
      <c r="I2" s="12"/>
    </row>
    <row r="3" spans="1:9" x14ac:dyDescent="0.35">
      <c r="A3" s="1" t="s">
        <v>13</v>
      </c>
      <c r="B3" s="60"/>
      <c r="C3" s="60"/>
      <c r="D3" s="60"/>
      <c r="F3" s="1" t="s">
        <v>14</v>
      </c>
      <c r="G3" s="60"/>
      <c r="H3" s="60"/>
      <c r="I3" s="60"/>
    </row>
    <row r="4" spans="1:9" ht="15" thickBot="1" x14ac:dyDescent="0.4">
      <c r="A4" s="69" t="s">
        <v>42</v>
      </c>
      <c r="B4" s="69"/>
      <c r="C4" s="69"/>
      <c r="D4" s="69"/>
      <c r="E4" s="69"/>
      <c r="F4" s="69"/>
      <c r="G4" s="69"/>
      <c r="H4" s="69"/>
      <c r="I4" s="69"/>
    </row>
    <row r="5" spans="1:9" x14ac:dyDescent="0.35">
      <c r="A5" s="78" t="s">
        <v>19</v>
      </c>
      <c r="B5" s="78"/>
      <c r="C5" s="78"/>
      <c r="D5" s="78"/>
      <c r="E5" s="7"/>
      <c r="F5" s="87">
        <v>1</v>
      </c>
      <c r="G5" s="87"/>
      <c r="H5" s="68"/>
      <c r="I5" s="68"/>
    </row>
    <row r="6" spans="1:9" x14ac:dyDescent="0.35">
      <c r="A6" s="78" t="s">
        <v>0</v>
      </c>
      <c r="B6" s="78"/>
      <c r="C6" s="78"/>
      <c r="D6" s="78"/>
      <c r="E6" s="7"/>
      <c r="F6" s="88"/>
      <c r="G6" s="88"/>
      <c r="H6" s="16"/>
      <c r="I6" s="16"/>
    </row>
    <row r="7" spans="1:9" x14ac:dyDescent="0.35">
      <c r="A7" s="79" t="str">
        <f>'Sozialversichungspfl. Besch.'!A7:D7</f>
        <v>2.1 Lohnfolgekosten (Soziallöhne)</v>
      </c>
      <c r="B7" s="79"/>
      <c r="C7" s="79"/>
      <c r="D7" s="79"/>
      <c r="E7" s="8"/>
      <c r="F7" s="84"/>
      <c r="G7" s="84"/>
      <c r="H7" s="5"/>
      <c r="I7" s="5"/>
    </row>
    <row r="8" spans="1:9" x14ac:dyDescent="0.35">
      <c r="A8" s="52" t="str">
        <f>'Sozialversichungspfl. Besch.'!A8:D8</f>
        <v>2.1 a) Urlaub</v>
      </c>
      <c r="B8" s="52"/>
      <c r="C8" s="52"/>
      <c r="D8" s="52"/>
      <c r="E8" s="2"/>
      <c r="F8" s="103"/>
      <c r="G8" s="103"/>
      <c r="H8" s="100">
        <f t="shared" ref="H8:H17" si="0">$H$5*F8</f>
        <v>0</v>
      </c>
      <c r="I8" s="100"/>
    </row>
    <row r="9" spans="1:9" x14ac:dyDescent="0.35">
      <c r="A9" s="52" t="str">
        <f>'Sozialversichungspfl. Besch.'!A9:D9</f>
        <v>2.1 ab) Sozialversicherung Urlaub</v>
      </c>
      <c r="B9" s="52"/>
      <c r="C9" s="52"/>
      <c r="D9" s="52"/>
      <c r="E9" s="23"/>
      <c r="F9" s="103"/>
      <c r="G9" s="103"/>
      <c r="H9" s="100">
        <f t="shared" ref="H9" si="1">$H$5*F9</f>
        <v>0</v>
      </c>
      <c r="I9" s="100"/>
    </row>
    <row r="10" spans="1:9" x14ac:dyDescent="0.35">
      <c r="A10" s="52" t="str">
        <f>'Sozialversichungspfl. Besch.'!A10:D10</f>
        <v>2.1 b) Zusätzliches Urlaubsgeld</v>
      </c>
      <c r="B10" s="52"/>
      <c r="C10" s="52"/>
      <c r="D10" s="52"/>
      <c r="E10" s="2"/>
      <c r="F10" s="99"/>
      <c r="G10" s="99"/>
      <c r="H10" s="100">
        <f t="shared" si="0"/>
        <v>0</v>
      </c>
      <c r="I10" s="100"/>
    </row>
    <row r="11" spans="1:9" x14ac:dyDescent="0.35">
      <c r="A11" s="25" t="str">
        <f>'Sozialversichungspfl. Besch.'!A11</f>
        <v>2.1 bb) Sozialversicherung auf zusätzl. Urlaubsgeld</v>
      </c>
      <c r="B11" s="25"/>
      <c r="C11" s="25"/>
      <c r="D11" s="25"/>
      <c r="E11" s="23"/>
      <c r="F11" s="99"/>
      <c r="G11" s="99"/>
      <c r="H11" s="100">
        <f t="shared" ref="H11" si="2">$H$5*F11</f>
        <v>0</v>
      </c>
      <c r="I11" s="100"/>
    </row>
    <row r="12" spans="1:9" x14ac:dyDescent="0.35">
      <c r="A12" s="52" t="str">
        <f>'Sozialversichungspfl. Besch.'!A12:D12</f>
        <v>2.1 c) Gesetzliche Feiertage</v>
      </c>
      <c r="B12" s="52"/>
      <c r="C12" s="52"/>
      <c r="D12" s="52"/>
      <c r="E12" s="2"/>
      <c r="F12" s="99"/>
      <c r="G12" s="99"/>
      <c r="H12" s="100">
        <f t="shared" si="0"/>
        <v>0</v>
      </c>
      <c r="I12" s="100"/>
    </row>
    <row r="13" spans="1:9" x14ac:dyDescent="0.35">
      <c r="A13" s="25" t="str">
        <f>'Sozialversichungspfl. Besch.'!A13</f>
        <v>2.1 cc) Sozialversicherung auf Feiertage</v>
      </c>
      <c r="B13" s="25"/>
      <c r="C13" s="25"/>
      <c r="D13" s="25"/>
      <c r="E13" s="23"/>
      <c r="F13" s="99"/>
      <c r="G13" s="99"/>
      <c r="H13" s="100">
        <f t="shared" ref="H13" si="3">$H$5*F13</f>
        <v>0</v>
      </c>
      <c r="I13" s="100"/>
    </row>
    <row r="14" spans="1:9" x14ac:dyDescent="0.35">
      <c r="A14" s="52" t="str">
        <f>'Sozialversichungspfl. Besch.'!A14:D14</f>
        <v>2.1 d) Gesetzliche Lohnfortzahlung im Krankheitsfall</v>
      </c>
      <c r="B14" s="52"/>
      <c r="C14" s="52"/>
      <c r="D14" s="52"/>
      <c r="E14" s="2"/>
      <c r="F14" s="99"/>
      <c r="G14" s="99"/>
      <c r="H14" s="100">
        <f t="shared" si="0"/>
        <v>0</v>
      </c>
      <c r="I14" s="100"/>
    </row>
    <row r="15" spans="1:9" x14ac:dyDescent="0.35">
      <c r="A15" s="25" t="str">
        <f>'Sozialversichungspfl. Besch.'!A15</f>
        <v>2.1 dd) Sozialversicherung auf Lohnfortzahlung</v>
      </c>
      <c r="B15" s="25"/>
      <c r="C15" s="25"/>
      <c r="D15" s="25"/>
      <c r="E15" s="23"/>
      <c r="F15" s="99"/>
      <c r="G15" s="99"/>
      <c r="H15" s="100">
        <f t="shared" ref="H15:H16" si="4">$H$5*F15</f>
        <v>0</v>
      </c>
      <c r="I15" s="100"/>
    </row>
    <row r="16" spans="1:9" x14ac:dyDescent="0.35">
      <c r="A16" s="52" t="str">
        <f>'Sozialversichungspfl. Besch.'!A16:D16</f>
        <v>2.1 e) Tarifliche Ausfallzeiten</v>
      </c>
      <c r="B16" s="52"/>
      <c r="C16" s="52"/>
      <c r="D16" s="52"/>
      <c r="E16" s="23"/>
      <c r="F16" s="99"/>
      <c r="G16" s="99"/>
      <c r="H16" s="100">
        <f t="shared" si="4"/>
        <v>0</v>
      </c>
      <c r="I16" s="100"/>
    </row>
    <row r="17" spans="1:9" x14ac:dyDescent="0.35">
      <c r="A17" s="52" t="str">
        <f>'Sozialversichungspfl. Besch.'!A17</f>
        <v>2.1.ee) Sozialversicherung auf Ausfallzeiten</v>
      </c>
      <c r="B17" s="52"/>
      <c r="C17" s="52"/>
      <c r="D17" s="52"/>
      <c r="E17" s="2"/>
      <c r="F17" s="99"/>
      <c r="G17" s="99"/>
      <c r="H17" s="100">
        <f t="shared" si="0"/>
        <v>0</v>
      </c>
      <c r="I17" s="100"/>
    </row>
    <row r="18" spans="1:9" ht="15" thickBot="1" x14ac:dyDescent="0.4">
      <c r="A18" s="56" t="s">
        <v>1</v>
      </c>
      <c r="B18" s="56"/>
      <c r="C18" s="56"/>
      <c r="D18" s="56"/>
      <c r="E18" s="4"/>
      <c r="F18" s="86">
        <f>SUM(F8:F17)</f>
        <v>0</v>
      </c>
      <c r="G18" s="86"/>
      <c r="H18" s="102">
        <f>SUM(H8:I17)</f>
        <v>0</v>
      </c>
      <c r="I18" s="102"/>
    </row>
    <row r="19" spans="1:9" x14ac:dyDescent="0.35">
      <c r="A19" s="79" t="str">
        <f>'Sozialversichungspfl. Besch.'!A19:D19</f>
        <v>2.2 Sozialversicherung Arbeitgeberanteil</v>
      </c>
      <c r="B19" s="79"/>
      <c r="C19" s="79"/>
      <c r="D19" s="79"/>
      <c r="E19" s="8"/>
      <c r="F19" s="84"/>
      <c r="G19" s="84"/>
      <c r="H19" s="73"/>
      <c r="I19" s="73"/>
    </row>
    <row r="20" spans="1:9" x14ac:dyDescent="0.35">
      <c r="A20" s="52" t="str">
        <f>'Sozialversichungspfl. Besch.'!A20:D20</f>
        <v>2.2 a i) Rentenversicherung</v>
      </c>
      <c r="B20" s="52"/>
      <c r="C20" s="52"/>
      <c r="D20" s="52"/>
      <c r="E20" s="2"/>
      <c r="F20" s="72"/>
      <c r="G20" s="72"/>
      <c r="H20" s="100">
        <f t="shared" ref="H20:H24" si="5">$H$5*F20</f>
        <v>0</v>
      </c>
      <c r="I20" s="100"/>
    </row>
    <row r="21" spans="1:9" x14ac:dyDescent="0.35">
      <c r="A21" s="52" t="str">
        <f>'Sozialversichungspfl. Besch.'!A21</f>
        <v>2.2 b i Krankenversicherung</v>
      </c>
      <c r="B21" s="52"/>
      <c r="C21" s="52"/>
      <c r="D21" s="52"/>
      <c r="E21" s="2"/>
      <c r="F21" s="53"/>
      <c r="G21" s="53"/>
      <c r="H21" s="100">
        <f t="shared" si="5"/>
        <v>0</v>
      </c>
      <c r="I21" s="100"/>
    </row>
    <row r="22" spans="1:9" x14ac:dyDescent="0.35">
      <c r="A22" s="57" t="str">
        <f>'Sozialversichungspfl. Besch.'!A25:D25</f>
        <v>2.2 e i) Umlage U2 Krankenversicherung Mutterschaft</v>
      </c>
      <c r="B22" s="57"/>
      <c r="C22" s="57"/>
      <c r="D22" s="57"/>
      <c r="E22" s="2"/>
      <c r="F22" s="72"/>
      <c r="G22" s="72"/>
      <c r="H22" s="100">
        <f t="shared" si="5"/>
        <v>0</v>
      </c>
      <c r="I22" s="100"/>
    </row>
    <row r="23" spans="1:9" x14ac:dyDescent="0.35">
      <c r="A23" s="80" t="str">
        <f>'Sozialversichungspfl. Besch.'!A26:D26</f>
        <v>2.2 f i) Insolvenzgeldumlage</v>
      </c>
      <c r="B23" s="80"/>
      <c r="C23" s="80"/>
      <c r="D23" s="80"/>
      <c r="E23" s="19"/>
      <c r="F23" s="53"/>
      <c r="G23" s="53"/>
      <c r="H23" s="100">
        <f t="shared" ref="H23" si="6">$H$5*F23</f>
        <v>0</v>
      </c>
      <c r="I23" s="100"/>
    </row>
    <row r="24" spans="1:9" x14ac:dyDescent="0.35">
      <c r="A24" s="54" t="str">
        <f>'Sozialversichungspfl. Besch.'!A27:D27</f>
        <v>2.2 g i) Gesetzliche Unfallversicherung</v>
      </c>
      <c r="B24" s="54"/>
      <c r="C24" s="54"/>
      <c r="D24" s="54"/>
      <c r="E24" s="2"/>
      <c r="F24" s="103"/>
      <c r="G24" s="103"/>
      <c r="H24" s="100">
        <f t="shared" si="5"/>
        <v>0</v>
      </c>
      <c r="I24" s="100"/>
    </row>
    <row r="25" spans="1:9" x14ac:dyDescent="0.35">
      <c r="A25" s="80" t="s">
        <v>65</v>
      </c>
      <c r="B25" s="80"/>
      <c r="C25" s="80"/>
      <c r="D25" s="80"/>
      <c r="E25" s="32"/>
      <c r="F25" s="121"/>
      <c r="G25" s="121"/>
      <c r="H25" s="100">
        <f t="shared" ref="H25:H26" si="7">$H$5*F25</f>
        <v>0</v>
      </c>
      <c r="I25" s="100"/>
    </row>
    <row r="26" spans="1:9" x14ac:dyDescent="0.35">
      <c r="A26" s="80" t="s">
        <v>66</v>
      </c>
      <c r="B26" s="80"/>
      <c r="C26" s="80"/>
      <c r="D26" s="80"/>
      <c r="E26" s="32"/>
      <c r="F26" s="72"/>
      <c r="G26" s="72"/>
      <c r="H26" s="100">
        <f t="shared" si="7"/>
        <v>0</v>
      </c>
      <c r="I26" s="100"/>
    </row>
    <row r="27" spans="1:9" ht="15" thickBot="1" x14ac:dyDescent="0.4">
      <c r="A27" s="81" t="s">
        <v>5</v>
      </c>
      <c r="B27" s="81"/>
      <c r="C27" s="81"/>
      <c r="D27" s="81"/>
      <c r="E27" s="4"/>
      <c r="F27" s="86">
        <f>SUM(F20:F26)</f>
        <v>0</v>
      </c>
      <c r="G27" s="86"/>
      <c r="H27" s="102">
        <f>SUM(H20:I26)</f>
        <v>0</v>
      </c>
      <c r="I27" s="102"/>
    </row>
    <row r="28" spans="1:9" x14ac:dyDescent="0.35">
      <c r="A28" s="73"/>
      <c r="B28" s="73"/>
      <c r="C28" s="73"/>
      <c r="D28" s="73"/>
      <c r="E28" s="5"/>
      <c r="F28" s="58"/>
      <c r="G28" s="58"/>
      <c r="H28" s="73"/>
      <c r="I28" s="73"/>
    </row>
    <row r="29" spans="1:9" x14ac:dyDescent="0.35">
      <c r="A29" s="109" t="str">
        <f>'Sozialversichungspfl. Besch.'!A29:D29</f>
        <v>2.3) Zusätzliche auftragsbezogene, Lohngebundene  Kosten</v>
      </c>
      <c r="B29" s="109"/>
      <c r="C29" s="109"/>
      <c r="D29" s="109"/>
      <c r="E29" s="2"/>
      <c r="F29" s="110"/>
      <c r="G29" s="110"/>
      <c r="H29" s="100"/>
      <c r="I29" s="100"/>
    </row>
    <row r="30" spans="1:9" x14ac:dyDescent="0.35">
      <c r="A30" s="54" t="str">
        <f>'Sozialversichungspfl. Besch.'!A30:D30</f>
        <v>2.3 Betriebshaftpflichtversicherung</v>
      </c>
      <c r="B30" s="54"/>
      <c r="C30" s="54"/>
      <c r="D30" s="54"/>
      <c r="E30" s="2"/>
      <c r="F30" s="99"/>
      <c r="G30" s="99"/>
      <c r="H30" s="100">
        <f t="shared" ref="H30:H32" si="8">$H$5*F30</f>
        <v>0</v>
      </c>
      <c r="I30" s="100"/>
    </row>
    <row r="31" spans="1:9" x14ac:dyDescent="0.35">
      <c r="A31" s="57" t="str">
        <f>'Sozialversichungspfl. Besch.'!A31:D31</f>
        <v xml:space="preserve">2.4 Aufsichtslohn Vorarbeiter inkl. soziale Folgekosten </v>
      </c>
      <c r="B31" s="57"/>
      <c r="C31" s="57"/>
      <c r="D31" s="57"/>
      <c r="E31" s="2"/>
      <c r="F31" s="99"/>
      <c r="G31" s="99"/>
      <c r="H31" s="100">
        <f t="shared" si="8"/>
        <v>0</v>
      </c>
      <c r="I31" s="100"/>
    </row>
    <row r="32" spans="1:9" x14ac:dyDescent="0.35">
      <c r="A32" s="54" t="str">
        <f>'Sozialversichungspfl. Besch.'!A32:D32</f>
        <v>2.5 Sonstige Personalkosten (Arbeitskleidung etc.)</v>
      </c>
      <c r="B32" s="54"/>
      <c r="C32" s="54"/>
      <c r="D32" s="54"/>
      <c r="E32" s="2"/>
      <c r="F32" s="99"/>
      <c r="G32" s="99"/>
      <c r="H32" s="100">
        <f t="shared" si="8"/>
        <v>0</v>
      </c>
      <c r="I32" s="100"/>
    </row>
    <row r="33" spans="1:9" ht="15" thickBot="1" x14ac:dyDescent="0.4">
      <c r="A33" s="81" t="s">
        <v>16</v>
      </c>
      <c r="B33" s="81"/>
      <c r="C33" s="81"/>
      <c r="D33" s="81"/>
      <c r="E33" s="4"/>
      <c r="F33" s="70">
        <f>SUM(F29:F32)</f>
        <v>0</v>
      </c>
      <c r="G33" s="70"/>
      <c r="H33" s="111">
        <f>H18+H27+SUM(H29:I32)</f>
        <v>0</v>
      </c>
      <c r="I33" s="111"/>
    </row>
    <row r="34" spans="1:9" x14ac:dyDescent="0.35">
      <c r="A34" s="73"/>
      <c r="B34" s="73"/>
      <c r="C34" s="73"/>
      <c r="D34" s="73"/>
      <c r="E34" s="5"/>
      <c r="F34" s="58"/>
      <c r="G34" s="58"/>
      <c r="H34" s="73"/>
      <c r="I34" s="73"/>
    </row>
    <row r="35" spans="1:9" x14ac:dyDescent="0.35">
      <c r="A35" s="55" t="s">
        <v>4</v>
      </c>
      <c r="B35" s="55"/>
      <c r="C35" s="55"/>
      <c r="D35" s="55"/>
      <c r="E35" s="9"/>
      <c r="F35" s="112"/>
      <c r="G35" s="112"/>
      <c r="H35" s="59"/>
      <c r="I35" s="59"/>
    </row>
    <row r="36" spans="1:9" x14ac:dyDescent="0.35">
      <c r="A36" s="57" t="str">
        <f>'Sozialversichungspfl. Besch.'!A36:D36</f>
        <v>3.1 a) Objektleiter inkl. soziale Folgekosten</v>
      </c>
      <c r="B36" s="57"/>
      <c r="C36" s="57"/>
      <c r="D36" s="57"/>
      <c r="E36" s="2"/>
      <c r="F36" s="103"/>
      <c r="G36" s="103"/>
      <c r="H36" s="100">
        <f t="shared" ref="H36:H43" si="9">$H$5*F36</f>
        <v>0</v>
      </c>
      <c r="I36" s="100"/>
    </row>
    <row r="37" spans="1:9" x14ac:dyDescent="0.35">
      <c r="A37" s="54" t="str">
        <f>'Sozialversichungspfl. Besch.'!A37:D37</f>
        <v>3.1 b) Betriebsleiter inkl. soziale Folgekosten</v>
      </c>
      <c r="B37" s="54"/>
      <c r="C37" s="54"/>
      <c r="D37" s="54"/>
      <c r="E37" s="2"/>
      <c r="F37" s="99"/>
      <c r="G37" s="99"/>
      <c r="H37" s="101">
        <f t="shared" si="9"/>
        <v>0</v>
      </c>
      <c r="I37" s="101"/>
    </row>
    <row r="38" spans="1:9" x14ac:dyDescent="0.35">
      <c r="A38" s="80" t="str">
        <f>'Sozialversichungspfl. Besch.'!A38</f>
        <v>3.2) Fahrtkostenzuschuss</v>
      </c>
      <c r="B38" s="80"/>
      <c r="C38" s="80"/>
      <c r="D38" s="80"/>
      <c r="E38" s="23"/>
      <c r="F38" s="99"/>
      <c r="G38" s="99"/>
      <c r="H38" s="101">
        <f t="shared" ref="H38" si="10">$H$5*F38</f>
        <v>0</v>
      </c>
      <c r="I38" s="101"/>
    </row>
    <row r="39" spans="1:9" x14ac:dyDescent="0.35">
      <c r="A39" s="54" t="str">
        <f>'Sozialversichungspfl. Besch.'!A39:D39</f>
        <v>3.3 Reinigungsmittel,  Kleinmaterial</v>
      </c>
      <c r="B39" s="54"/>
      <c r="C39" s="54"/>
      <c r="D39" s="54"/>
      <c r="E39" s="2"/>
      <c r="F39" s="99"/>
      <c r="G39" s="99"/>
      <c r="H39" s="101">
        <f t="shared" si="9"/>
        <v>0</v>
      </c>
      <c r="I39" s="101"/>
    </row>
    <row r="40" spans="1:9" x14ac:dyDescent="0.35">
      <c r="A40" s="80" t="str">
        <f>'Sozialversichungspfl. Besch.'!A40:D40</f>
        <v>3.4  Sondereinzelkosten Mopwäsche</v>
      </c>
      <c r="B40" s="80"/>
      <c r="C40" s="80"/>
      <c r="D40" s="80"/>
      <c r="E40" s="6"/>
      <c r="F40" s="99"/>
      <c r="G40" s="99"/>
      <c r="H40" s="101">
        <f t="shared" si="9"/>
        <v>0</v>
      </c>
      <c r="I40" s="101"/>
    </row>
    <row r="41" spans="1:9" x14ac:dyDescent="0.35">
      <c r="A41" s="54" t="str">
        <f>'Sozialversichungspfl. Besch.'!A41:D41</f>
        <v>3.5 Maschinen und Geräte (AFA, Wartung, Betriebskosten)</v>
      </c>
      <c r="B41" s="54"/>
      <c r="C41" s="54"/>
      <c r="D41" s="54"/>
      <c r="E41" s="2"/>
      <c r="F41" s="99"/>
      <c r="G41" s="99"/>
      <c r="H41" s="101">
        <f t="shared" si="9"/>
        <v>0</v>
      </c>
      <c r="I41" s="101"/>
    </row>
    <row r="42" spans="1:9" x14ac:dyDescent="0.35">
      <c r="A42" s="80" t="str">
        <f>'Sozialversichungspfl. Besch.'!A42</f>
        <v>3.6 Kosten Schulung /Einarbeitung</v>
      </c>
      <c r="B42" s="80"/>
      <c r="C42" s="80"/>
      <c r="D42" s="80"/>
      <c r="E42" s="33"/>
      <c r="F42" s="99"/>
      <c r="G42" s="99"/>
      <c r="H42" s="101">
        <f t="shared" ref="H42" si="11">$H$5*F42</f>
        <v>0</v>
      </c>
      <c r="I42" s="101"/>
    </row>
    <row r="43" spans="1:9" x14ac:dyDescent="0.35">
      <c r="A43" s="54" t="str">
        <f>'Sozialversichungspfl. Besch.'!A43:D43</f>
        <v>3.7 Qualitätssicherung / - managment</v>
      </c>
      <c r="B43" s="54"/>
      <c r="C43" s="54"/>
      <c r="D43" s="54"/>
      <c r="E43" s="2"/>
      <c r="F43" s="99"/>
      <c r="G43" s="99"/>
      <c r="H43" s="101">
        <f t="shared" si="9"/>
        <v>0</v>
      </c>
      <c r="I43" s="101"/>
    </row>
    <row r="44" spans="1:9" ht="15" thickBot="1" x14ac:dyDescent="0.4">
      <c r="A44" s="56" t="s">
        <v>17</v>
      </c>
      <c r="B44" s="56"/>
      <c r="C44" s="56"/>
      <c r="D44" s="56"/>
      <c r="E44" s="4"/>
      <c r="F44" s="70">
        <f>SUM(F36:F43)</f>
        <v>0</v>
      </c>
      <c r="G44" s="70"/>
      <c r="H44" s="111">
        <f>SUM(H36:I43)</f>
        <v>0</v>
      </c>
      <c r="I44" s="111"/>
    </row>
    <row r="45" spans="1:9" x14ac:dyDescent="0.35">
      <c r="A45" s="73"/>
      <c r="B45" s="73"/>
      <c r="C45" s="73"/>
      <c r="D45" s="73"/>
      <c r="E45" s="5"/>
      <c r="F45" s="58"/>
      <c r="G45" s="58"/>
      <c r="H45" s="73"/>
      <c r="I45" s="73"/>
    </row>
    <row r="46" spans="1:9" x14ac:dyDescent="0.35">
      <c r="A46" s="112" t="s">
        <v>6</v>
      </c>
      <c r="B46" s="112"/>
      <c r="C46" s="112"/>
      <c r="D46" s="112"/>
      <c r="E46" s="9"/>
      <c r="F46" s="112"/>
      <c r="G46" s="112"/>
      <c r="H46" s="74"/>
      <c r="I46" s="74"/>
    </row>
    <row r="47" spans="1:9" x14ac:dyDescent="0.35">
      <c r="A47" s="57" t="str">
        <f>'Sozialversichungspfl. Besch.'!A47:D47</f>
        <v>4.1 Technische Angestellte incl. Lohnfolgekosten</v>
      </c>
      <c r="B47" s="57"/>
      <c r="C47" s="57"/>
      <c r="D47" s="57"/>
      <c r="E47" s="2"/>
      <c r="F47" s="113"/>
      <c r="G47" s="113"/>
      <c r="H47" s="101">
        <f t="shared" ref="H47:H48" si="12">$H$5*F47</f>
        <v>0</v>
      </c>
      <c r="I47" s="101"/>
    </row>
    <row r="48" spans="1:9" x14ac:dyDescent="0.35">
      <c r="A48" s="57" t="str">
        <f>'Sozialversichungspfl. Besch.'!A48:D48</f>
        <v>4.2. Kaufmännische Angestelle, incl. Lohnfolgekosten</v>
      </c>
      <c r="B48" s="57"/>
      <c r="C48" s="57"/>
      <c r="D48" s="57"/>
      <c r="E48" s="2"/>
      <c r="F48" s="99"/>
      <c r="G48" s="99"/>
      <c r="H48" s="101">
        <f t="shared" si="12"/>
        <v>0</v>
      </c>
      <c r="I48" s="101"/>
    </row>
    <row r="49" spans="1:9" x14ac:dyDescent="0.35">
      <c r="A49" s="57" t="str">
        <f>'Sozialversichungspfl. Besch.'!A49:D49</f>
        <v>4.3 Fuhrparkkosten</v>
      </c>
      <c r="B49" s="57"/>
      <c r="C49" s="57"/>
      <c r="D49" s="57"/>
      <c r="E49" s="2"/>
      <c r="F49" s="99"/>
      <c r="G49" s="99"/>
      <c r="H49" s="101">
        <f t="shared" ref="H49" si="13">$H$5*F49</f>
        <v>0</v>
      </c>
      <c r="I49" s="101"/>
    </row>
    <row r="50" spans="1:9" x14ac:dyDescent="0.35">
      <c r="A50" s="54" t="str">
        <f>'Sozialversichungspfl. Besch.'!A50:D50</f>
        <v>4.4  Verwaltungskosten (Miete, Telefon usw.)</v>
      </c>
      <c r="B50" s="54"/>
      <c r="C50" s="54"/>
      <c r="D50" s="54"/>
      <c r="E50" s="2"/>
      <c r="F50" s="99"/>
      <c r="G50" s="99"/>
      <c r="H50" s="101">
        <f t="shared" ref="H50:H53" si="14">$H$5*F50</f>
        <v>0</v>
      </c>
      <c r="I50" s="101"/>
    </row>
    <row r="51" spans="1:9" x14ac:dyDescent="0.35">
      <c r="A51" s="54" t="str">
        <f>'Sozialversichungspfl. Besch.'!A51:D51</f>
        <v>4.5 Schwerbehindertenabgabe</v>
      </c>
      <c r="B51" s="54"/>
      <c r="C51" s="54"/>
      <c r="D51" s="54"/>
      <c r="E51" s="2"/>
      <c r="F51" s="99"/>
      <c r="G51" s="99"/>
      <c r="H51" s="101">
        <f t="shared" si="14"/>
        <v>0</v>
      </c>
      <c r="I51" s="101"/>
    </row>
    <row r="52" spans="1:9" x14ac:dyDescent="0.35">
      <c r="A52" s="54" t="str">
        <f>'Sozialversichungspfl. Besch.'!A52:D52</f>
        <v>4.6 Betriebsratskosten</v>
      </c>
      <c r="B52" s="54"/>
      <c r="C52" s="54"/>
      <c r="D52" s="54"/>
      <c r="E52" s="2"/>
      <c r="F52" s="99"/>
      <c r="G52" s="99"/>
      <c r="H52" s="101">
        <f t="shared" si="14"/>
        <v>0</v>
      </c>
      <c r="I52" s="101"/>
    </row>
    <row r="53" spans="1:9" x14ac:dyDescent="0.35">
      <c r="A53" s="52" t="str">
        <f>'Sozialversichungspfl. Besch.'!A53:D53</f>
        <v>4.7 sonstige Kosten (Verbandsbeiträge, Zertifizierungen)</v>
      </c>
      <c r="B53" s="52"/>
      <c r="C53" s="52"/>
      <c r="D53" s="52"/>
      <c r="E53" s="2"/>
      <c r="F53" s="99"/>
      <c r="G53" s="99"/>
      <c r="H53" s="101">
        <f t="shared" si="14"/>
        <v>0</v>
      </c>
      <c r="I53" s="101"/>
    </row>
    <row r="54" spans="1:9" x14ac:dyDescent="0.35">
      <c r="A54" s="20" t="str">
        <f>'Sozialversichungspfl. Besch.'!A54:D54</f>
        <v>4.8 Vorfinanzierung Sozialversicherungsbeiträge</v>
      </c>
      <c r="B54" s="20"/>
      <c r="C54" s="20"/>
      <c r="D54" s="20"/>
      <c r="E54" s="19"/>
      <c r="F54" s="99"/>
      <c r="G54" s="99"/>
      <c r="H54" s="101">
        <f t="shared" ref="H54" si="15">$H$5*F54</f>
        <v>0</v>
      </c>
      <c r="I54" s="101"/>
    </row>
    <row r="55" spans="1:9" ht="15" thickBot="1" x14ac:dyDescent="0.4">
      <c r="A55" s="56" t="s">
        <v>15</v>
      </c>
      <c r="B55" s="56"/>
      <c r="C55" s="56"/>
      <c r="D55" s="56"/>
      <c r="E55" s="4"/>
      <c r="F55" s="70">
        <f>SUM(F47:F54)</f>
        <v>0</v>
      </c>
      <c r="G55" s="70"/>
      <c r="H55" s="111">
        <f>SUM(H47:I54)</f>
        <v>0</v>
      </c>
      <c r="I55" s="111"/>
    </row>
    <row r="56" spans="1:9" x14ac:dyDescent="0.35">
      <c r="A56" s="77"/>
      <c r="B56" s="77"/>
      <c r="C56" s="77"/>
      <c r="D56" s="77"/>
      <c r="E56" s="77"/>
      <c r="F56" s="77"/>
      <c r="G56" s="77"/>
      <c r="H56" s="73"/>
      <c r="I56" s="73"/>
    </row>
    <row r="57" spans="1:9" x14ac:dyDescent="0.35">
      <c r="A57" s="77"/>
      <c r="B57" s="77"/>
      <c r="C57" s="77"/>
      <c r="D57" s="77"/>
      <c r="E57" s="77"/>
      <c r="F57" s="77"/>
      <c r="G57" s="77"/>
      <c r="H57" s="73"/>
      <c r="I57" s="73"/>
    </row>
    <row r="58" spans="1:9" ht="15" thickBot="1" x14ac:dyDescent="0.4">
      <c r="A58" s="71" t="s">
        <v>7</v>
      </c>
      <c r="B58" s="71"/>
      <c r="C58" s="71"/>
      <c r="D58" s="71"/>
      <c r="E58" s="4"/>
      <c r="F58" s="70">
        <f>F5+F18+F27+F33+F44+F55</f>
        <v>1</v>
      </c>
      <c r="G58" s="70"/>
      <c r="H58" s="111">
        <f>H5+H33+H44+H55</f>
        <v>0</v>
      </c>
      <c r="I58" s="111"/>
    </row>
    <row r="59" spans="1:9" x14ac:dyDescent="0.35">
      <c r="A59" s="73"/>
      <c r="B59" s="73"/>
      <c r="C59" s="73"/>
      <c r="D59" s="73"/>
      <c r="E59" s="73"/>
      <c r="F59" s="73"/>
      <c r="G59" s="73"/>
      <c r="H59" s="59"/>
      <c r="I59" s="59"/>
    </row>
    <row r="60" spans="1:9" x14ac:dyDescent="0.35">
      <c r="A60" s="52" t="str">
        <f>'Sozialversichungspfl. Besch.'!A60</f>
        <v>5.1 Gewerbesteuer</v>
      </c>
      <c r="B60" s="52"/>
      <c r="C60" s="52"/>
      <c r="D60" s="52"/>
      <c r="E60" s="21"/>
      <c r="F60" s="99"/>
      <c r="G60" s="99"/>
      <c r="H60" s="117">
        <f t="shared" ref="H60" si="16">$H$5*F60</f>
        <v>0</v>
      </c>
      <c r="I60" s="117"/>
    </row>
    <row r="61" spans="1:9" ht="15" thickBot="1" x14ac:dyDescent="0.4">
      <c r="A61" s="67" t="s">
        <v>8</v>
      </c>
      <c r="B61" s="67"/>
      <c r="C61" s="67"/>
      <c r="D61" s="67"/>
      <c r="E61" s="3"/>
      <c r="F61" s="118"/>
      <c r="G61" s="118"/>
      <c r="H61" s="119">
        <f t="shared" ref="H61" si="17">$H$5*F61</f>
        <v>0</v>
      </c>
      <c r="I61" s="119"/>
    </row>
    <row r="62" spans="1:9" x14ac:dyDescent="0.35">
      <c r="A62" s="73"/>
      <c r="B62" s="73"/>
      <c r="C62" s="73"/>
      <c r="D62" s="73"/>
      <c r="E62" s="73"/>
      <c r="F62" s="73"/>
      <c r="G62" s="73"/>
      <c r="H62" s="5"/>
      <c r="I62" s="5"/>
    </row>
    <row r="63" spans="1:9" x14ac:dyDescent="0.35">
      <c r="A63" s="74"/>
      <c r="B63" s="74"/>
      <c r="C63" s="74"/>
      <c r="D63" s="74"/>
      <c r="E63" s="74"/>
      <c r="F63" s="74"/>
      <c r="G63" s="74"/>
      <c r="H63" s="17"/>
      <c r="I63" s="17"/>
    </row>
    <row r="64" spans="1:9" x14ac:dyDescent="0.35">
      <c r="A64" s="14" t="s">
        <v>9</v>
      </c>
      <c r="B64" s="15"/>
      <c r="C64" s="15"/>
      <c r="D64" s="15"/>
      <c r="E64" s="15"/>
      <c r="F64" s="89">
        <f>F58+F60+F61</f>
        <v>1</v>
      </c>
      <c r="G64" s="89"/>
      <c r="H64" s="120">
        <f>H5*(F58+F60+F61)-H5</f>
        <v>0</v>
      </c>
      <c r="I64" s="120"/>
    </row>
    <row r="65" spans="1:11" x14ac:dyDescent="0.35">
      <c r="A65" s="14" t="s">
        <v>10</v>
      </c>
      <c r="B65" s="15"/>
      <c r="C65" s="15"/>
      <c r="D65" s="15"/>
      <c r="E65" s="15"/>
      <c r="F65" s="90">
        <f>H5+H64</f>
        <v>0</v>
      </c>
      <c r="G65" s="90"/>
      <c r="H65" s="120">
        <f>H5+H64</f>
        <v>0</v>
      </c>
      <c r="I65" s="120"/>
    </row>
    <row r="66" spans="1:11" x14ac:dyDescent="0.35">
      <c r="A66" s="114" t="s">
        <v>12</v>
      </c>
      <c r="B66" s="115"/>
      <c r="C66" s="115"/>
      <c r="D66" s="115"/>
      <c r="E66" s="115"/>
      <c r="F66" s="115"/>
      <c r="G66" s="116"/>
      <c r="H66" s="45"/>
      <c r="I66" s="45"/>
    </row>
    <row r="67" spans="1:11" x14ac:dyDescent="0.35">
      <c r="K67" s="46" t="s">
        <v>74</v>
      </c>
    </row>
    <row r="68" spans="1:11" x14ac:dyDescent="0.35">
      <c r="A68" s="43" t="s">
        <v>72</v>
      </c>
      <c r="B68" s="36"/>
      <c r="C68" s="36"/>
      <c r="D68" s="36"/>
      <c r="E68" s="36"/>
      <c r="F68" s="36"/>
      <c r="G68" s="37"/>
      <c r="H68" s="64">
        <f>SUM(F65*H66+'Sozialversichungspfl. Besch.'!F65*'Sozialversichungspfl. Besch.'!G66+'Midi Beschäftigte'!F67*'Midi Beschäftigte'!H68)</f>
        <v>0</v>
      </c>
      <c r="I68" s="65"/>
      <c r="K68" s="47" t="str">
        <f>IF((H66+'Midi Beschäftigte'!H68+'Sozialversichungspfl. Besch.'!G66)&lt;&gt;1,"Fehler: Summe ist nicht 100%","Summe ist korrekt")</f>
        <v>Fehler: Summe ist nicht 100%</v>
      </c>
    </row>
    <row r="69" spans="1:11" x14ac:dyDescent="0.35">
      <c r="A69" s="43" t="s">
        <v>73</v>
      </c>
      <c r="B69" s="38"/>
      <c r="C69" s="38"/>
      <c r="D69" s="38"/>
      <c r="E69" s="38"/>
      <c r="F69" s="38"/>
      <c r="G69" s="39"/>
      <c r="H69" s="65"/>
      <c r="I69" s="65"/>
    </row>
    <row r="70" spans="1:11" x14ac:dyDescent="0.35">
      <c r="A70" s="49" t="s">
        <v>69</v>
      </c>
      <c r="B70" s="40"/>
      <c r="C70" s="40"/>
      <c r="D70" s="40"/>
      <c r="E70" s="40"/>
      <c r="F70" s="40"/>
      <c r="G70" s="41"/>
      <c r="H70" s="65"/>
      <c r="I70" s="65"/>
    </row>
    <row r="71" spans="1:11" x14ac:dyDescent="0.35">
      <c r="A71" s="48" t="s">
        <v>75</v>
      </c>
    </row>
  </sheetData>
  <sheetProtection algorithmName="SHA-512" hashValue="PxbmIaAJGk9Jrvesagge5s66Z/+tsS0cltVvwVRxXIAdKCr1EurkAfeBP1XeODcg5jcrHivs1pvSeRETk2L0Vw==" saltValue="IAfb2hwC991mayNDuXmMTA==" spinCount="100000" sheet="1" objects="1" scenarios="1"/>
  <mergeCells count="172">
    <mergeCell ref="H15:I15"/>
    <mergeCell ref="H16:I16"/>
    <mergeCell ref="F38:G38"/>
    <mergeCell ref="H38:I38"/>
    <mergeCell ref="F54:G54"/>
    <mergeCell ref="H60:I60"/>
    <mergeCell ref="F60:G60"/>
    <mergeCell ref="A60:D60"/>
    <mergeCell ref="A23:D23"/>
    <mergeCell ref="H23:I23"/>
    <mergeCell ref="F23:G23"/>
    <mergeCell ref="H50:I50"/>
    <mergeCell ref="H32:I32"/>
    <mergeCell ref="H33:I33"/>
    <mergeCell ref="H34:I34"/>
    <mergeCell ref="H35:I35"/>
    <mergeCell ref="H36:I36"/>
    <mergeCell ref="H37:I37"/>
    <mergeCell ref="H51:I51"/>
    <mergeCell ref="H52:I52"/>
    <mergeCell ref="H53:I53"/>
    <mergeCell ref="H55:I55"/>
    <mergeCell ref="H56:I56"/>
    <mergeCell ref="H57:I57"/>
    <mergeCell ref="H58:I58"/>
    <mergeCell ref="H54:I54"/>
    <mergeCell ref="H40:I40"/>
    <mergeCell ref="H41:I41"/>
    <mergeCell ref="H43:I43"/>
    <mergeCell ref="H44:I44"/>
    <mergeCell ref="H45:I45"/>
    <mergeCell ref="H46:I46"/>
    <mergeCell ref="H47:I47"/>
    <mergeCell ref="H48:I48"/>
    <mergeCell ref="H49:I49"/>
    <mergeCell ref="H42:I42"/>
    <mergeCell ref="F64:G64"/>
    <mergeCell ref="F65:G65"/>
    <mergeCell ref="H10:I10"/>
    <mergeCell ref="H12:I12"/>
    <mergeCell ref="H14:I14"/>
    <mergeCell ref="H17:I17"/>
    <mergeCell ref="H18:I18"/>
    <mergeCell ref="H19:I19"/>
    <mergeCell ref="H20:I20"/>
    <mergeCell ref="H21:I21"/>
    <mergeCell ref="H22:I22"/>
    <mergeCell ref="H24:I24"/>
    <mergeCell ref="H27:I27"/>
    <mergeCell ref="H28:I28"/>
    <mergeCell ref="H29:I29"/>
    <mergeCell ref="H30:I30"/>
    <mergeCell ref="H31:I31"/>
    <mergeCell ref="A56:G57"/>
    <mergeCell ref="A59:G59"/>
    <mergeCell ref="A62:G63"/>
    <mergeCell ref="A19:D19"/>
    <mergeCell ref="H39:I39"/>
    <mergeCell ref="H61:I61"/>
    <mergeCell ref="H59:I59"/>
    <mergeCell ref="B1:H1"/>
    <mergeCell ref="A4:I4"/>
    <mergeCell ref="A5:D5"/>
    <mergeCell ref="F5:G5"/>
    <mergeCell ref="H5:I5"/>
    <mergeCell ref="A14:D14"/>
    <mergeCell ref="F14:G14"/>
    <mergeCell ref="F12:G12"/>
    <mergeCell ref="H8:I8"/>
    <mergeCell ref="H9:I9"/>
    <mergeCell ref="H11:I11"/>
    <mergeCell ref="A9:D9"/>
    <mergeCell ref="F9:G9"/>
    <mergeCell ref="F11:G11"/>
    <mergeCell ref="F13:G13"/>
    <mergeCell ref="H13:I13"/>
    <mergeCell ref="A6:D6"/>
    <mergeCell ref="F6:G6"/>
    <mergeCell ref="A7:D7"/>
    <mergeCell ref="F7:G7"/>
    <mergeCell ref="A17:D17"/>
    <mergeCell ref="F17:G17"/>
    <mergeCell ref="A18:D18"/>
    <mergeCell ref="F18:G18"/>
    <mergeCell ref="A8:D8"/>
    <mergeCell ref="F8:G8"/>
    <mergeCell ref="A10:D10"/>
    <mergeCell ref="F10:G10"/>
    <mergeCell ref="A12:D12"/>
    <mergeCell ref="A16:D16"/>
    <mergeCell ref="F15:G15"/>
    <mergeCell ref="F16:G16"/>
    <mergeCell ref="A29:D29"/>
    <mergeCell ref="F29:G29"/>
    <mergeCell ref="A22:D22"/>
    <mergeCell ref="F22:G22"/>
    <mergeCell ref="A24:D24"/>
    <mergeCell ref="F24:G24"/>
    <mergeCell ref="F28:G28"/>
    <mergeCell ref="F19:G19"/>
    <mergeCell ref="A28:D28"/>
    <mergeCell ref="A20:D20"/>
    <mergeCell ref="F20:G20"/>
    <mergeCell ref="A21:D21"/>
    <mergeCell ref="F21:G21"/>
    <mergeCell ref="A27:D27"/>
    <mergeCell ref="F27:G27"/>
    <mergeCell ref="A25:D25"/>
    <mergeCell ref="A26:D26"/>
    <mergeCell ref="F25:G25"/>
    <mergeCell ref="F26:G26"/>
    <mergeCell ref="A36:D36"/>
    <mergeCell ref="F36:G36"/>
    <mergeCell ref="A30:D30"/>
    <mergeCell ref="F30:G30"/>
    <mergeCell ref="A31:D31"/>
    <mergeCell ref="F31:G31"/>
    <mergeCell ref="A32:D32"/>
    <mergeCell ref="F32:G32"/>
    <mergeCell ref="A35:D35"/>
    <mergeCell ref="F35:G35"/>
    <mergeCell ref="A34:D34"/>
    <mergeCell ref="F34:G34"/>
    <mergeCell ref="A33:D33"/>
    <mergeCell ref="F33:G33"/>
    <mergeCell ref="A50:D50"/>
    <mergeCell ref="F50:G50"/>
    <mergeCell ref="A44:D44"/>
    <mergeCell ref="F44:G44"/>
    <mergeCell ref="A47:D47"/>
    <mergeCell ref="F47:G47"/>
    <mergeCell ref="A45:D45"/>
    <mergeCell ref="F45:G45"/>
    <mergeCell ref="A46:D46"/>
    <mergeCell ref="F46:G46"/>
    <mergeCell ref="F49:G49"/>
    <mergeCell ref="F41:G41"/>
    <mergeCell ref="A43:D43"/>
    <mergeCell ref="F43:G43"/>
    <mergeCell ref="A37:D37"/>
    <mergeCell ref="F37:G37"/>
    <mergeCell ref="A39:D39"/>
    <mergeCell ref="F39:G39"/>
    <mergeCell ref="F40:G40"/>
    <mergeCell ref="A40:D40"/>
    <mergeCell ref="A42:D42"/>
    <mergeCell ref="A38:D38"/>
    <mergeCell ref="F42:G42"/>
    <mergeCell ref="H68:I70"/>
    <mergeCell ref="H26:I26"/>
    <mergeCell ref="H25:I25"/>
    <mergeCell ref="A66:G66"/>
    <mergeCell ref="B3:D3"/>
    <mergeCell ref="G3:I3"/>
    <mergeCell ref="A61:D61"/>
    <mergeCell ref="F61:G61"/>
    <mergeCell ref="H64:I64"/>
    <mergeCell ref="H65:I65"/>
    <mergeCell ref="A53:D53"/>
    <mergeCell ref="F53:G53"/>
    <mergeCell ref="A55:D55"/>
    <mergeCell ref="F55:G55"/>
    <mergeCell ref="A58:D58"/>
    <mergeCell ref="F58:G58"/>
    <mergeCell ref="A51:D51"/>
    <mergeCell ref="F51:G51"/>
    <mergeCell ref="A52:D52"/>
    <mergeCell ref="F52:G52"/>
    <mergeCell ref="A48:D48"/>
    <mergeCell ref="F48:G48"/>
    <mergeCell ref="A49:D49"/>
    <mergeCell ref="A41:D41"/>
  </mergeCells>
  <pageMargins left="0.70866141732283472" right="0.70866141732283472" top="0.78740157480314965" bottom="0.78740157480314965" header="0.31496062992125984" footer="0.31496062992125984"/>
  <pageSetup paperSize="9" scale="66" orientation="portrait" r:id="rId1"/>
  <headerFooter>
    <oddFooter>&amp;L25.41.1
Stand 02/2018</oddFooter>
  </headerFooter>
  <rowBreaks count="1" manualBreakCount="1">
    <brk id="71" max="8" man="1"/>
  </rowBreaks>
  <ignoredErrors>
    <ignoredError sqref="K6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Sozialversichungspfl. Besch.</vt:lpstr>
      <vt:lpstr>Midi Beschäftigte</vt:lpstr>
      <vt:lpstr>Geringfügig Beschäftigte</vt:lpstr>
      <vt:lpstr>'Geringfügig Beschäftigte'!Druckbereich</vt:lpstr>
      <vt:lpstr>'Midi Beschäftigte'!Druckbereich</vt:lpstr>
      <vt:lpstr>'Sozialversichungspfl. Besch.'!Druckbereich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Mierzwa, Sascha</dc:creator>
  <cp:lastModifiedBy>Schmöger, Thomas</cp:lastModifiedBy>
  <cp:lastPrinted>2023-01-23T06:04:05Z</cp:lastPrinted>
  <dcterms:created xsi:type="dcterms:W3CDTF">2012-09-07T07:11:17Z</dcterms:created>
  <dcterms:modified xsi:type="dcterms:W3CDTF">2026-08-26T11:36:13Z</dcterms:modified>
</cp:coreProperties>
</file>